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cs\Desktop\JAZZ 2023_materiały na senacie\"/>
    </mc:Choice>
  </mc:AlternateContent>
  <bookViews>
    <workbookView xWindow="0" yWindow="0" windowWidth="25200" windowHeight="11685" tabRatio="545"/>
  </bookViews>
  <sheets>
    <sheet name="JMS I st." sheetId="6" r:id="rId1"/>
    <sheet name="Arkusz2" sheetId="2" state="hidden" r:id="rId2"/>
    <sheet name="Arkusz3" sheetId="3" state="hidden" r:id="rId3"/>
  </sheets>
  <definedNames>
    <definedName name="_xlnm.Print_Area" localSheetId="0">'JMS I st.'!$B$2:$BD$76</definedName>
  </definedNames>
  <calcPr calcId="152511"/>
</workbook>
</file>

<file path=xl/calcChain.xml><?xml version="1.0" encoding="utf-8"?>
<calcChain xmlns="http://schemas.openxmlformats.org/spreadsheetml/2006/main">
  <c r="G50" i="6" l="1"/>
  <c r="J50" i="6"/>
  <c r="BC61" i="6"/>
  <c r="AV61" i="6"/>
  <c r="AO61" i="6"/>
  <c r="AH61" i="6"/>
  <c r="AA61" i="6"/>
  <c r="T61" i="6"/>
  <c r="BA61" i="6"/>
  <c r="AZ61" i="6"/>
  <c r="AY61" i="6"/>
  <c r="AX61" i="6"/>
  <c r="AW61" i="6"/>
  <c r="AT61" i="6"/>
  <c r="AS61" i="6"/>
  <c r="AR61" i="6"/>
  <c r="AQ61" i="6"/>
  <c r="AP61" i="6"/>
  <c r="AM61" i="6"/>
  <c r="AL61" i="6"/>
  <c r="AK61" i="6"/>
  <c r="AJ61" i="6"/>
  <c r="AI61" i="6"/>
  <c r="AF61" i="6"/>
  <c r="AE61" i="6"/>
  <c r="AD61" i="6"/>
  <c r="AC61" i="6"/>
  <c r="AB61" i="6"/>
  <c r="Y61" i="6"/>
  <c r="X61" i="6"/>
  <c r="W61" i="6"/>
  <c r="V61" i="6"/>
  <c r="U61" i="6"/>
  <c r="R61" i="6"/>
  <c r="Q61" i="6"/>
  <c r="P61" i="6"/>
  <c r="O61" i="6"/>
  <c r="N61" i="6"/>
  <c r="M59" i="6" l="1"/>
  <c r="L59" i="6"/>
  <c r="K59" i="6"/>
  <c r="J59" i="6"/>
  <c r="I59" i="6"/>
  <c r="G59" i="6"/>
  <c r="F59" i="6" s="1"/>
  <c r="M48" i="6"/>
  <c r="L48" i="6"/>
  <c r="K48" i="6"/>
  <c r="J48" i="6"/>
  <c r="I48" i="6"/>
  <c r="G48" i="6"/>
  <c r="F48" i="6" s="1"/>
  <c r="M49" i="6"/>
  <c r="L49" i="6"/>
  <c r="K49" i="6"/>
  <c r="J49" i="6"/>
  <c r="I49" i="6"/>
  <c r="G49" i="6"/>
  <c r="F49" i="6" s="1"/>
  <c r="M60" i="6"/>
  <c r="L60" i="6"/>
  <c r="K60" i="6"/>
  <c r="J60" i="6"/>
  <c r="I60" i="6"/>
  <c r="G60" i="6"/>
  <c r="F60" i="6" s="1"/>
  <c r="M47" i="6"/>
  <c r="L47" i="6"/>
  <c r="K47" i="6"/>
  <c r="J47" i="6"/>
  <c r="I47" i="6"/>
  <c r="G47" i="6"/>
  <c r="H59" i="6" l="1"/>
  <c r="H48" i="6"/>
  <c r="H49" i="6"/>
  <c r="H60" i="6"/>
  <c r="H47" i="6"/>
  <c r="M55" i="6"/>
  <c r="L55" i="6"/>
  <c r="K55" i="6"/>
  <c r="J55" i="6"/>
  <c r="I55" i="6"/>
  <c r="G55" i="6"/>
  <c r="F55" i="6" s="1"/>
  <c r="M45" i="6"/>
  <c r="L45" i="6"/>
  <c r="K45" i="6"/>
  <c r="J45" i="6"/>
  <c r="I45" i="6"/>
  <c r="G45" i="6"/>
  <c r="F45" i="6" s="1"/>
  <c r="H55" i="6" l="1"/>
  <c r="H45" i="6"/>
  <c r="M57" i="6" l="1"/>
  <c r="L57" i="6"/>
  <c r="K57" i="6"/>
  <c r="J57" i="6"/>
  <c r="I57" i="6"/>
  <c r="G57" i="6"/>
  <c r="H57" i="6" l="1"/>
  <c r="K28" i="6"/>
  <c r="K27" i="6"/>
  <c r="K20" i="6"/>
  <c r="J20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14" i="6"/>
  <c r="M15" i="6"/>
  <c r="L14" i="6"/>
  <c r="L15" i="6"/>
  <c r="K14" i="6"/>
  <c r="K15" i="6"/>
  <c r="J14" i="6"/>
  <c r="J15" i="6"/>
  <c r="I14" i="6"/>
  <c r="I15" i="6"/>
  <c r="BC41" i="6"/>
  <c r="BA41" i="6"/>
  <c r="AZ41" i="6"/>
  <c r="AY41" i="6"/>
  <c r="AX41" i="6"/>
  <c r="AW41" i="6"/>
  <c r="AV41" i="6"/>
  <c r="AT41" i="6"/>
  <c r="AS41" i="6"/>
  <c r="AR41" i="6"/>
  <c r="AQ41" i="6"/>
  <c r="AP41" i="6"/>
  <c r="AO41" i="6"/>
  <c r="AM41" i="6"/>
  <c r="AL41" i="6"/>
  <c r="AK41" i="6"/>
  <c r="AJ41" i="6"/>
  <c r="AI41" i="6"/>
  <c r="AH41" i="6"/>
  <c r="AF41" i="6"/>
  <c r="AE41" i="6"/>
  <c r="AD41" i="6"/>
  <c r="AC41" i="6"/>
  <c r="AB41" i="6"/>
  <c r="AA41" i="6"/>
  <c r="Y41" i="6"/>
  <c r="X41" i="6"/>
  <c r="W41" i="6"/>
  <c r="V41" i="6"/>
  <c r="U41" i="6"/>
  <c r="T41" i="6"/>
  <c r="R41" i="6"/>
  <c r="Q41" i="6"/>
  <c r="P41" i="6"/>
  <c r="O41" i="6"/>
  <c r="N41" i="6"/>
  <c r="M37" i="6"/>
  <c r="L37" i="6"/>
  <c r="K37" i="6"/>
  <c r="J37" i="6"/>
  <c r="I37" i="6"/>
  <c r="G37" i="6"/>
  <c r="G56" i="6"/>
  <c r="G58" i="6"/>
  <c r="G54" i="6"/>
  <c r="G40" i="6"/>
  <c r="G39" i="6"/>
  <c r="G15" i="6"/>
  <c r="G16" i="6"/>
  <c r="F16" i="6" s="1"/>
  <c r="G17" i="6"/>
  <c r="F17" i="6" s="1"/>
  <c r="G18" i="6"/>
  <c r="F18" i="6" s="1"/>
  <c r="G19" i="6"/>
  <c r="F19" i="6" s="1"/>
  <c r="G20" i="6"/>
  <c r="F20" i="6" s="1"/>
  <c r="G21" i="6"/>
  <c r="F21" i="6" s="1"/>
  <c r="G22" i="6"/>
  <c r="F22" i="6" s="1"/>
  <c r="G23" i="6"/>
  <c r="F23" i="6" s="1"/>
  <c r="G24" i="6"/>
  <c r="G25" i="6"/>
  <c r="G26" i="6"/>
  <c r="G27" i="6"/>
  <c r="G28" i="6"/>
  <c r="G29" i="6"/>
  <c r="G30" i="6"/>
  <c r="G31" i="6"/>
  <c r="G32" i="6"/>
  <c r="G33" i="6"/>
  <c r="G34" i="6"/>
  <c r="G14" i="6"/>
  <c r="F50" i="6"/>
  <c r="G46" i="6"/>
  <c r="M58" i="6"/>
  <c r="L58" i="6"/>
  <c r="K58" i="6"/>
  <c r="J58" i="6"/>
  <c r="I58" i="6"/>
  <c r="M56" i="6"/>
  <c r="L56" i="6"/>
  <c r="K56" i="6"/>
  <c r="J56" i="6"/>
  <c r="I56" i="6"/>
  <c r="M54" i="6"/>
  <c r="L54" i="6"/>
  <c r="K54" i="6"/>
  <c r="J54" i="6"/>
  <c r="I54" i="6"/>
  <c r="M50" i="6"/>
  <c r="L50" i="6"/>
  <c r="K50" i="6"/>
  <c r="I50" i="6"/>
  <c r="M46" i="6"/>
  <c r="L46" i="6"/>
  <c r="K46" i="6"/>
  <c r="J46" i="6"/>
  <c r="I46" i="6"/>
  <c r="L44" i="6"/>
  <c r="S61" i="6"/>
  <c r="Z61" i="6"/>
  <c r="AG61" i="6"/>
  <c r="AN61" i="6"/>
  <c r="AU61" i="6"/>
  <c r="BB61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B41" i="6"/>
  <c r="AU41" i="6"/>
  <c r="AN41" i="6"/>
  <c r="AG41" i="6"/>
  <c r="Z41" i="6"/>
  <c r="S41" i="6"/>
  <c r="M23" i="6"/>
  <c r="L23" i="6"/>
  <c r="K23" i="6"/>
  <c r="J23" i="6"/>
  <c r="I23" i="6"/>
  <c r="M26" i="6"/>
  <c r="L26" i="6"/>
  <c r="K26" i="6"/>
  <c r="J26" i="6"/>
  <c r="I26" i="6"/>
  <c r="M21" i="6"/>
  <c r="L21" i="6"/>
  <c r="K21" i="6"/>
  <c r="J21" i="6"/>
  <c r="I21" i="6"/>
  <c r="M25" i="6"/>
  <c r="L25" i="6"/>
  <c r="K25" i="6"/>
  <c r="J25" i="6"/>
  <c r="I25" i="6"/>
  <c r="M24" i="6"/>
  <c r="L24" i="6"/>
  <c r="K24" i="6"/>
  <c r="J24" i="6"/>
  <c r="I24" i="6"/>
  <c r="M19" i="6"/>
  <c r="L19" i="6"/>
  <c r="K19" i="6"/>
  <c r="J19" i="6"/>
  <c r="I19" i="6"/>
  <c r="M18" i="6"/>
  <c r="L18" i="6"/>
  <c r="K18" i="6"/>
  <c r="J18" i="6"/>
  <c r="I18" i="6"/>
  <c r="M17" i="6"/>
  <c r="L17" i="6"/>
  <c r="K17" i="6"/>
  <c r="J17" i="6"/>
  <c r="I17" i="6"/>
  <c r="M16" i="6"/>
  <c r="L16" i="6"/>
  <c r="K16" i="6"/>
  <c r="J16" i="6"/>
  <c r="I16" i="6"/>
  <c r="M29" i="6"/>
  <c r="L29" i="6"/>
  <c r="K29" i="6"/>
  <c r="J29" i="6"/>
  <c r="I29" i="6"/>
  <c r="M38" i="6"/>
  <c r="L38" i="6"/>
  <c r="K38" i="6"/>
  <c r="J38" i="6"/>
  <c r="I38" i="6"/>
  <c r="I30" i="6"/>
  <c r="J30" i="6"/>
  <c r="K30" i="6"/>
  <c r="L30" i="6"/>
  <c r="M30" i="6"/>
  <c r="I31" i="6"/>
  <c r="J31" i="6"/>
  <c r="K31" i="6"/>
  <c r="L31" i="6"/>
  <c r="M31" i="6"/>
  <c r="I32" i="6"/>
  <c r="J32" i="6"/>
  <c r="K32" i="6"/>
  <c r="L32" i="6"/>
  <c r="M32" i="6"/>
  <c r="M44" i="6"/>
  <c r="K44" i="6"/>
  <c r="J44" i="6"/>
  <c r="I44" i="6"/>
  <c r="G44" i="6"/>
  <c r="F44" i="6" s="1"/>
  <c r="M39" i="6"/>
  <c r="L39" i="6"/>
  <c r="K39" i="6"/>
  <c r="J39" i="6"/>
  <c r="I39" i="6"/>
  <c r="M40" i="6"/>
  <c r="L40" i="6"/>
  <c r="K40" i="6"/>
  <c r="J40" i="6"/>
  <c r="I40" i="6"/>
  <c r="M22" i="6"/>
  <c r="L22" i="6"/>
  <c r="K22" i="6"/>
  <c r="J22" i="6"/>
  <c r="I22" i="6"/>
  <c r="M33" i="6"/>
  <c r="L33" i="6"/>
  <c r="K33" i="6"/>
  <c r="J33" i="6"/>
  <c r="I33" i="6"/>
  <c r="M34" i="6"/>
  <c r="L34" i="6"/>
  <c r="K34" i="6"/>
  <c r="J34" i="6"/>
  <c r="I34" i="6"/>
  <c r="H50" i="6" l="1"/>
  <c r="K61" i="6"/>
  <c r="L61" i="6"/>
  <c r="F52" i="6"/>
  <c r="I61" i="6"/>
  <c r="J61" i="6"/>
  <c r="AF62" i="6"/>
  <c r="M61" i="6"/>
  <c r="AE62" i="6"/>
  <c r="AB62" i="6"/>
  <c r="F54" i="6"/>
  <c r="F61" i="6" s="1"/>
  <c r="G61" i="6"/>
  <c r="T62" i="6"/>
  <c r="T63" i="6" s="1"/>
  <c r="AI62" i="6"/>
  <c r="BB62" i="6"/>
  <c r="BB63" i="6" s="1"/>
  <c r="AL62" i="6"/>
  <c r="AJ62" i="6"/>
  <c r="AR62" i="6"/>
  <c r="AN62" i="6"/>
  <c r="AN63" i="6" s="1"/>
  <c r="F41" i="6"/>
  <c r="L35" i="6"/>
  <c r="AP62" i="6"/>
  <c r="AH62" i="6"/>
  <c r="AH63" i="6" s="1"/>
  <c r="I35" i="6"/>
  <c r="K35" i="6"/>
  <c r="M35" i="6"/>
  <c r="AM62" i="6"/>
  <c r="AO62" i="6"/>
  <c r="AO63" i="6" s="1"/>
  <c r="BA62" i="6"/>
  <c r="P62" i="6"/>
  <c r="AG62" i="6"/>
  <c r="AG63" i="6" s="1"/>
  <c r="H19" i="6"/>
  <c r="H24" i="6"/>
  <c r="H25" i="6"/>
  <c r="H21" i="6"/>
  <c r="H26" i="6"/>
  <c r="H23" i="6"/>
  <c r="AU62" i="6"/>
  <c r="AU63" i="6" s="1"/>
  <c r="I41" i="6"/>
  <c r="M41" i="6"/>
  <c r="H37" i="6"/>
  <c r="L41" i="6"/>
  <c r="J52" i="6"/>
  <c r="H16" i="6"/>
  <c r="K41" i="6"/>
  <c r="X62" i="6"/>
  <c r="AY62" i="6"/>
  <c r="W62" i="6"/>
  <c r="H17" i="6"/>
  <c r="H18" i="6"/>
  <c r="S62" i="6"/>
  <c r="S63" i="6" s="1"/>
  <c r="G41" i="6"/>
  <c r="J41" i="6"/>
  <c r="H15" i="6"/>
  <c r="U62" i="6"/>
  <c r="AV62" i="6"/>
  <c r="AV63" i="6" s="1"/>
  <c r="G35" i="6"/>
  <c r="H38" i="6"/>
  <c r="N62" i="6"/>
  <c r="H29" i="6"/>
  <c r="AX62" i="6"/>
  <c r="AW62" i="6"/>
  <c r="AZ62" i="6"/>
  <c r="H44" i="6"/>
  <c r="H32" i="6"/>
  <c r="H31" i="6"/>
  <c r="L52" i="6"/>
  <c r="H58" i="6"/>
  <c r="J35" i="6"/>
  <c r="AC62" i="6"/>
  <c r="AS62" i="6"/>
  <c r="F35" i="6"/>
  <c r="H30" i="6"/>
  <c r="Y62" i="6"/>
  <c r="AK62" i="6"/>
  <c r="H54" i="6"/>
  <c r="H56" i="6"/>
  <c r="AQ62" i="6"/>
  <c r="BC62" i="6"/>
  <c r="BC63" i="6" s="1"/>
  <c r="G52" i="6"/>
  <c r="H46" i="6"/>
  <c r="H34" i="6"/>
  <c r="H33" i="6"/>
  <c r="H22" i="6"/>
  <c r="H39" i="6"/>
  <c r="AT62" i="6"/>
  <c r="AD62" i="6"/>
  <c r="Z62" i="6"/>
  <c r="Z63" i="6" s="1"/>
  <c r="R62" i="6"/>
  <c r="AA62" i="6"/>
  <c r="AA63" i="6" s="1"/>
  <c r="O62" i="6"/>
  <c r="I52" i="6"/>
  <c r="K52" i="6"/>
  <c r="V62" i="6"/>
  <c r="M52" i="6"/>
  <c r="Q62" i="6"/>
  <c r="H61" i="6" l="1"/>
  <c r="Z64" i="6"/>
  <c r="AN64" i="6"/>
  <c r="F62" i="6"/>
  <c r="M62" i="6"/>
  <c r="M63" i="6" s="1"/>
  <c r="AI63" i="6"/>
  <c r="BB64" i="6"/>
  <c r="L62" i="6"/>
  <c r="L63" i="6" s="1"/>
  <c r="H35" i="6"/>
  <c r="H52" i="6"/>
  <c r="H41" i="6"/>
  <c r="U63" i="6"/>
  <c r="J62" i="6"/>
  <c r="J63" i="6" s="1"/>
  <c r="I62" i="6"/>
  <c r="I63" i="6" s="1"/>
  <c r="G62" i="6"/>
  <c r="G63" i="6" s="1"/>
  <c r="AW63" i="6"/>
  <c r="AP63" i="6"/>
  <c r="AB63" i="6"/>
  <c r="N63" i="6"/>
  <c r="K62" i="6"/>
  <c r="K63" i="6" s="1"/>
  <c r="G64" i="6" l="1"/>
  <c r="AB64" i="6"/>
  <c r="H62" i="6"/>
  <c r="H63" i="6" s="1"/>
  <c r="N64" i="6"/>
  <c r="AP64" i="6"/>
  <c r="H64" i="6" l="1"/>
</calcChain>
</file>

<file path=xl/sharedStrings.xml><?xml version="1.0" encoding="utf-8"?>
<sst xmlns="http://schemas.openxmlformats.org/spreadsheetml/2006/main" count="293" uniqueCount="154">
  <si>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</si>
  <si>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</si>
  <si>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</si>
  <si>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</si>
  <si>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</si>
  <si>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</si>
  <si>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</si>
  <si>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</si>
  <si>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</si>
  <si>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</si>
  <si>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</si>
  <si>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Specjalność studiów:</t>
  </si>
  <si>
    <t>Poziom studiów:</t>
  </si>
  <si>
    <t>Profil studiów:</t>
  </si>
  <si>
    <t>Forma studiów:</t>
  </si>
  <si>
    <t>Razem A</t>
  </si>
  <si>
    <t>Razem B</t>
  </si>
  <si>
    <t>Wymiar godzin (łączny)</t>
  </si>
  <si>
    <t>stacjonarne</t>
  </si>
  <si>
    <t>Rodzaj zajęć</t>
  </si>
  <si>
    <t>Kod</t>
  </si>
  <si>
    <t>Blok</t>
  </si>
  <si>
    <t>Filozofia</t>
  </si>
  <si>
    <t>Ochrona własności intelektualnej</t>
  </si>
  <si>
    <t>Technologia informacyjna</t>
  </si>
  <si>
    <t>Wychowanie fizyczne</t>
  </si>
  <si>
    <t>z</t>
  </si>
  <si>
    <t>Język obcy</t>
  </si>
  <si>
    <t>E</t>
  </si>
  <si>
    <t>1.</t>
  </si>
  <si>
    <t>4.</t>
  </si>
  <si>
    <t>5.</t>
  </si>
  <si>
    <t>6.</t>
  </si>
  <si>
    <t>7.</t>
  </si>
  <si>
    <t xml:space="preserve">wykonawstwo instrumentalne,  wykonawstwo wokalne </t>
  </si>
  <si>
    <t>Historia muzyki z literaturą</t>
  </si>
  <si>
    <t>Harmonia jazzowa i pop music</t>
  </si>
  <si>
    <t>Historia kultury</t>
  </si>
  <si>
    <t>Promocja i marketing dóbr kultury</t>
  </si>
  <si>
    <t>wykonawstwo instrumentalne</t>
  </si>
  <si>
    <t>wykonawstwo wokalne</t>
  </si>
  <si>
    <t>Śpiew z improwizacją</t>
  </si>
  <si>
    <t>Emisja głosu z dykcją</t>
  </si>
  <si>
    <t xml:space="preserve">pierwszego stopnia </t>
  </si>
  <si>
    <t>Semestr 1</t>
  </si>
  <si>
    <t>Semestr 2</t>
  </si>
  <si>
    <t>Semestr 3</t>
  </si>
  <si>
    <t>Semestr 4</t>
  </si>
  <si>
    <t>Semestr 5</t>
  </si>
  <si>
    <t>Semestr 6</t>
  </si>
  <si>
    <t>Rodzaj zajęć: WY-wykład, CA-ćwiczenia, LB-laboratorium, KW-konwersatorium, SM-seminarium.</t>
  </si>
  <si>
    <t xml:space="preserve">Zatwierdzono na posiedzeniu     </t>
  </si>
  <si>
    <t>Forma zaliczenia: E- egzamin, z - zaliczenie z oceną.</t>
  </si>
  <si>
    <t>Kształcenie rytmiczne z czytaniem a vista</t>
  </si>
  <si>
    <t>Senatu w dniu:</t>
  </si>
  <si>
    <t>jazz i muzyka estradowa</t>
  </si>
  <si>
    <t>Kierunek:</t>
  </si>
  <si>
    <t>ogólnoakademicki</t>
  </si>
  <si>
    <t>Warsztaty słuchania muzyki</t>
  </si>
  <si>
    <t>Propedeutyka instrumentacji i aranżacji
z instrumentoznawstwem</t>
  </si>
  <si>
    <t>Home recording</t>
  </si>
  <si>
    <t>Techniki pracy w studio</t>
  </si>
  <si>
    <t>Kształcenie słuchu</t>
  </si>
  <si>
    <t>Metodologia pracy naukowej</t>
  </si>
  <si>
    <t>Instrument główny</t>
  </si>
  <si>
    <t>Improwizacja instrumentalna</t>
  </si>
  <si>
    <t>Podstawy produkcji muzycznej</t>
  </si>
  <si>
    <t>1</t>
  </si>
  <si>
    <t>1+a1/3</t>
  </si>
  <si>
    <t>B</t>
  </si>
  <si>
    <t>C</t>
  </si>
  <si>
    <t>Razem A+B+C</t>
  </si>
  <si>
    <t>Razem wykonawstwo instrumentalne</t>
  </si>
  <si>
    <t>1J01</t>
  </si>
  <si>
    <t>1J02</t>
  </si>
  <si>
    <t>1J03</t>
  </si>
  <si>
    <t>1J05</t>
  </si>
  <si>
    <t>1J06</t>
  </si>
  <si>
    <t>1J07</t>
  </si>
  <si>
    <t>1J08</t>
  </si>
  <si>
    <t>1J09</t>
  </si>
  <si>
    <t>1J10</t>
  </si>
  <si>
    <t>1J11</t>
  </si>
  <si>
    <t>1J12</t>
  </si>
  <si>
    <t>1J13</t>
  </si>
  <si>
    <t>1J14</t>
  </si>
  <si>
    <t>1J15</t>
  </si>
  <si>
    <t>1J16</t>
  </si>
  <si>
    <t>1J17</t>
  </si>
  <si>
    <t>1J18</t>
  </si>
  <si>
    <t>1J19</t>
  </si>
  <si>
    <t>1J20</t>
  </si>
  <si>
    <t>1J21</t>
  </si>
  <si>
    <t>1J22</t>
  </si>
  <si>
    <t>1J23</t>
  </si>
  <si>
    <t>1J30i</t>
  </si>
  <si>
    <t>A</t>
  </si>
  <si>
    <t>Ruch sceniczny w małych formach wokalnych</t>
  </si>
  <si>
    <t>Współpraca wokalistów z zespołem muzycznym</t>
  </si>
  <si>
    <t>Fortepian jazzowy z elementami improwizacji</t>
  </si>
  <si>
    <t>Wykład ogólnouniwersytecki</t>
  </si>
  <si>
    <t>Zespół instrumentalny - standardy</t>
  </si>
  <si>
    <t>Zespół instrumentalny - modern jazz</t>
  </si>
  <si>
    <t>Zespół instrumentalny - stylistyki</t>
  </si>
  <si>
    <t xml:space="preserve">Zespół wokalny </t>
  </si>
  <si>
    <t>1J04</t>
  </si>
  <si>
    <t>1J34w</t>
  </si>
  <si>
    <t>1J35w</t>
  </si>
  <si>
    <t>1J36w</t>
  </si>
  <si>
    <t xml:space="preserve">Fortepian </t>
  </si>
  <si>
    <t>Liczba osób w grupie na zajęciach indywidualnych</t>
  </si>
  <si>
    <t>1J37w</t>
  </si>
  <si>
    <t xml:space="preserve">Instrument główny - licencjacki dyplom artystyczny </t>
  </si>
  <si>
    <t>Śpiew z improwizacją - licencjacki dyplom artystyczny</t>
  </si>
  <si>
    <t>UNIWERSYTET MARII CURIE-SKŁODOWSKIEJ W LUBLINIE, WYDZIAŁ ARTYSTYCZNY</t>
  </si>
  <si>
    <t>Punkty ECTS sumowane w semestrach / godziny w semestrach</t>
  </si>
  <si>
    <t>Seminarium licencjackie</t>
  </si>
  <si>
    <t>Chór jazzowy</t>
  </si>
  <si>
    <t>Interpretacja tekstów utworów wokalnych</t>
  </si>
  <si>
    <t>Punkty ECTS w roku / godziny w roku</t>
  </si>
  <si>
    <t>* Punkty ECTS za działalność n/ a</t>
  </si>
  <si>
    <t xml:space="preserve">do których przyporządkowany jest kierunek studiów, przygotowujące studentów do prowadzenia działalności naukowej/ artystycznej lub zapewniające udział w tej działalności - </t>
  </si>
  <si>
    <t>Program studiów umozliwia wybór specjalności: wykonawstwo instrumentalne albo wykonawstwo wokalne.</t>
  </si>
  <si>
    <r>
      <t>*</t>
    </r>
    <r>
      <rPr>
        <b/>
        <sz val="14"/>
        <rFont val="Czcionka tekstu podstawowego"/>
        <charset val="238"/>
      </rPr>
      <t>Punkty ECTS za działalność n/ a</t>
    </r>
    <r>
      <rPr>
        <sz val="14"/>
        <rFont val="Czcionka tekstu podstawowego"/>
        <family val="2"/>
        <charset val="238"/>
      </rPr>
      <t xml:space="preserve"> - punkty ECTS za zajęcia związane z prowadzoną w uczelni działalnością naukową/ artystyczną w dyscyplinach, </t>
    </r>
  </si>
  <si>
    <t>2.</t>
  </si>
  <si>
    <t>3.</t>
  </si>
  <si>
    <t>Liczba osób w grupie na zajęciach indywidualnych: 1; 2; 3; 4; 5; +a - dodatkowo akompaniator; +a1/3 - na 1/3 zajęć akompaniator.</t>
  </si>
  <si>
    <t xml:space="preserve">  specjalności do wyboru - C</t>
  </si>
  <si>
    <t>Historia jazzu, muzyki rozrywkowej i gatunków pokrewnych</t>
  </si>
  <si>
    <t>Harmonia i zasady muzyki z elementami edycji nut</t>
  </si>
  <si>
    <t>1J24i</t>
  </si>
  <si>
    <t>1J25i</t>
  </si>
  <si>
    <t>1J26i</t>
  </si>
  <si>
    <t>1J27i</t>
  </si>
  <si>
    <t>1J28i</t>
  </si>
  <si>
    <t>1J29i</t>
  </si>
  <si>
    <t>1J32w</t>
  </si>
  <si>
    <t>1J33w</t>
  </si>
  <si>
    <t>Razem wykonawstwo wokalne</t>
  </si>
  <si>
    <t>Nazwa zajęć</t>
  </si>
  <si>
    <t>blok zajęć obowiązkowych - A</t>
  </si>
  <si>
    <t>blok zajęć wybieralnych - B</t>
  </si>
  <si>
    <t>A - blok zajęć obowiązujących wszystkich studentów kierunku</t>
  </si>
  <si>
    <t xml:space="preserve">B - blok zajęć wybieralnych </t>
  </si>
  <si>
    <t>C - specjalności do wyboru</t>
  </si>
  <si>
    <t>obejmują 116 punktów ECTS, co stanowi 64% ogólnej liczby punktów ECTS.</t>
  </si>
  <si>
    <t>Program studiów umożliwia wybór zajęć za 104 punkty ECTS, co stanowi 58% ogólnej liczby punktów ECTS.</t>
  </si>
  <si>
    <t>Big band</t>
  </si>
  <si>
    <t>jeden z dwóch przedmiotów</t>
  </si>
  <si>
    <t>1J31i</t>
  </si>
  <si>
    <t>1J38w</t>
  </si>
  <si>
    <t xml:space="preserve"> 28 czerwca 2023 r.  </t>
  </si>
  <si>
    <t>Plan studiów obowiązujący od roku akademickiego 2023/2024</t>
  </si>
  <si>
    <t xml:space="preserve">Załącznik nr 1 do Uchwały Nr  XXV-27.43/23 Senatu UMCS w Lublinie z dnia 28 czerwca 2023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</si>
</sst>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;;@"/>
    <numFmt numFmtId="165" formatCode="0;\-0;;@"/>
  </numFmts>
  <fonts count="5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color indexed="8"/>
      <name val="Czcionka tekstu podstawowego"/>
      <family val="2"/>
      <charset val="238"/>
    </font>
    <font>
      <b/>
      <sz val="14"/>
      <name val="Arial"/>
      <family val="2"/>
      <charset val="238"/>
    </font>
    <font>
      <sz val="16"/>
      <color indexed="8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sz val="13"/>
      <name val="Arial Narrow"/>
      <family val="2"/>
      <charset val="238"/>
    </font>
    <font>
      <sz val="13"/>
      <color indexed="8"/>
      <name val="Arial Narrow"/>
      <family val="2"/>
      <charset val="238"/>
    </font>
    <font>
      <b/>
      <sz val="28"/>
      <color indexed="8"/>
      <name val="Czcionka tekstu podstawowego"/>
      <charset val="238"/>
    </font>
    <font>
      <b/>
      <sz val="16"/>
      <name val="Arial"/>
      <family val="2"/>
      <charset val="238"/>
    </font>
    <font>
      <b/>
      <sz val="14"/>
      <name val="Arial Narrow"/>
      <family val="2"/>
      <charset val="238"/>
    </font>
    <font>
      <sz val="13"/>
      <color indexed="8"/>
      <name val="Arial"/>
      <family val="2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sz val="13"/>
      <name val="Czcionka tekstu podstawowego"/>
      <family val="2"/>
      <charset val="238"/>
    </font>
    <font>
      <sz val="16"/>
      <color indexed="8"/>
      <name val="Arial"/>
      <family val="2"/>
      <charset val="238"/>
    </font>
    <font>
      <sz val="18"/>
      <name val="Czcionka tekstu podstawowego"/>
      <charset val="238"/>
    </font>
    <font>
      <sz val="11"/>
      <name val="Czcionka tekstu podstawowego"/>
      <charset val="238"/>
    </font>
    <font>
      <b/>
      <sz val="18"/>
      <name val="Czcionka tekstu podstawowego"/>
      <charset val="238"/>
    </font>
    <font>
      <b/>
      <sz val="12"/>
      <name val="Czcionka tekstu podstawowego"/>
      <charset val="238"/>
    </font>
    <font>
      <sz val="12"/>
      <name val="Czcionka tekstu podstawowego"/>
      <family val="2"/>
      <charset val="238"/>
    </font>
    <font>
      <b/>
      <sz val="22"/>
      <color rgb="FF008A3E"/>
      <name val="Czcionka tekstu podstawowego"/>
      <charset val="238"/>
    </font>
    <font>
      <sz val="22"/>
      <color rgb="FF008A3E"/>
      <name val="Czcionka tekstu podstawowego"/>
      <charset val="238"/>
    </font>
    <font>
      <sz val="14"/>
      <name val="Arial Narrow"/>
      <family val="2"/>
      <charset val="238"/>
    </font>
    <font>
      <sz val="18"/>
      <color indexed="8"/>
      <name val="Arial"/>
      <family val="2"/>
      <charset val="238"/>
    </font>
    <font>
      <sz val="18"/>
      <name val="Arial"/>
      <family val="2"/>
      <charset val="238"/>
    </font>
    <font>
      <sz val="16"/>
      <color indexed="8"/>
      <name val="Arial Narrow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15"/>
      <color indexed="8"/>
      <name val="Arial Narrow"/>
      <family val="2"/>
      <charset val="238"/>
    </font>
    <font>
      <sz val="14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Czcionka tekstu podstawowego"/>
      <family val="2"/>
      <charset val="238"/>
    </font>
    <font>
      <sz val="14"/>
      <name val="Czcionka tekstu podstawowego"/>
      <charset val="238"/>
    </font>
    <font>
      <b/>
      <sz val="14"/>
      <name val="Czcionka tekstu podstawowego"/>
      <charset val="238"/>
    </font>
    <font>
      <b/>
      <sz val="11"/>
      <name val="Arial Narrow"/>
      <family val="2"/>
      <charset val="238"/>
    </font>
    <font>
      <sz val="11"/>
      <color rgb="FFFF0000"/>
      <name val="Czcionka tekstu podstawowego"/>
      <family val="2"/>
      <charset val="238"/>
    </font>
    <font>
      <b/>
      <sz val="15"/>
      <name val="Arial Narrow"/>
      <family val="2"/>
      <charset val="238"/>
    </font>
    <font>
      <sz val="15"/>
      <name val="Arial Narrow"/>
      <family val="2"/>
      <charset val="238"/>
    </font>
    <font>
      <sz val="11"/>
      <name val="Czcionka tekstu podstawowego"/>
      <family val="2"/>
      <charset val="238"/>
    </font>
    <font>
      <sz val="13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b/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vertical="center" wrapText="1"/>
    </xf>
    <xf numFmtId="49" fontId="29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13" fillId="8" borderId="35" xfId="0" applyNumberFormat="1" applyFont="1" applyFill="1" applyBorder="1" applyAlignment="1">
      <alignment horizontal="center" vertical="center" wrapText="1"/>
    </xf>
    <xf numFmtId="164" fontId="13" fillId="9" borderId="35" xfId="0" applyNumberFormat="1" applyFont="1" applyFill="1" applyBorder="1" applyAlignment="1">
      <alignment horizontal="center" vertical="center" wrapText="1"/>
    </xf>
    <xf numFmtId="164" fontId="22" fillId="4" borderId="12" xfId="0" applyNumberFormat="1" applyFont="1" applyFill="1" applyBorder="1" applyAlignment="1">
      <alignment horizontal="center" vertical="center" wrapText="1"/>
    </xf>
    <xf numFmtId="164" fontId="22" fillId="4" borderId="5" xfId="0" applyNumberFormat="1" applyFont="1" applyFill="1" applyBorder="1" applyAlignment="1">
      <alignment horizontal="right" vertical="center" wrapText="1"/>
    </xf>
    <xf numFmtId="164" fontId="22" fillId="4" borderId="4" xfId="0" applyNumberFormat="1" applyFont="1" applyFill="1" applyBorder="1" applyAlignment="1">
      <alignment horizontal="center" vertical="center" wrapText="1"/>
    </xf>
    <xf numFmtId="164" fontId="13" fillId="8" borderId="36" xfId="0" applyNumberFormat="1" applyFont="1" applyFill="1" applyBorder="1" applyAlignment="1">
      <alignment vertical="center" wrapText="1"/>
    </xf>
    <xf numFmtId="164" fontId="33" fillId="0" borderId="34" xfId="0" applyNumberFormat="1" applyFont="1" applyFill="1" applyBorder="1" applyAlignment="1">
      <alignment horizontal="center" vertical="center"/>
    </xf>
    <xf numFmtId="164" fontId="33" fillId="0" borderId="15" xfId="0" applyNumberFormat="1" applyFont="1" applyFill="1" applyBorder="1" applyAlignment="1">
      <alignment horizontal="center" vertical="center"/>
    </xf>
    <xf numFmtId="164" fontId="33" fillId="0" borderId="29" xfId="0" applyNumberFormat="1" applyFont="1" applyFill="1" applyBorder="1" applyAlignment="1">
      <alignment horizontal="center" vertical="center"/>
    </xf>
    <xf numFmtId="164" fontId="33" fillId="0" borderId="34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164" fontId="33" fillId="0" borderId="34" xfId="0" applyNumberFormat="1" applyFont="1" applyFill="1" applyBorder="1" applyAlignment="1">
      <alignment horizontal="center" vertical="center" wrapText="1"/>
    </xf>
    <xf numFmtId="164" fontId="33" fillId="0" borderId="45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 textRotation="90" wrapText="1"/>
    </xf>
    <xf numFmtId="0" fontId="20" fillId="4" borderId="5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19" fillId="5" borderId="48" xfId="0" applyFont="1" applyFill="1" applyBorder="1" applyAlignment="1">
      <alignment vertical="center" wrapText="1"/>
    </xf>
    <xf numFmtId="0" fontId="19" fillId="5" borderId="49" xfId="0" applyFont="1" applyFill="1" applyBorder="1" applyAlignment="1">
      <alignment vertical="center" wrapText="1"/>
    </xf>
    <xf numFmtId="0" fontId="19" fillId="5" borderId="50" xfId="0" applyFont="1" applyFill="1" applyBorder="1" applyAlignment="1">
      <alignment vertical="center" wrapText="1"/>
    </xf>
    <xf numFmtId="164" fontId="13" fillId="8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64" fontId="19" fillId="8" borderId="36" xfId="0" applyNumberFormat="1" applyFont="1" applyFill="1" applyBorder="1" applyAlignment="1">
      <alignment vertical="center" wrapText="1"/>
    </xf>
    <xf numFmtId="164" fontId="19" fillId="8" borderId="12" xfId="0" applyNumberFormat="1" applyFont="1" applyFill="1" applyBorder="1" applyAlignment="1">
      <alignment vertical="center" wrapText="1"/>
    </xf>
    <xf numFmtId="164" fontId="19" fillId="8" borderId="3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19" fillId="5" borderId="48" xfId="0" applyNumberFormat="1" applyFont="1" applyFill="1" applyBorder="1" applyAlignment="1">
      <alignment vertical="center" wrapText="1"/>
    </xf>
    <xf numFmtId="164" fontId="19" fillId="5" borderId="49" xfId="0" applyNumberFormat="1" applyFont="1" applyFill="1" applyBorder="1" applyAlignment="1">
      <alignment vertical="center" wrapText="1"/>
    </xf>
    <xf numFmtId="164" fontId="19" fillId="5" borderId="21" xfId="0" applyNumberFormat="1" applyFont="1" applyFill="1" applyBorder="1" applyAlignment="1">
      <alignment vertical="center" wrapText="1"/>
    </xf>
    <xf numFmtId="164" fontId="19" fillId="5" borderId="18" xfId="0" applyNumberFormat="1" applyFont="1" applyFill="1" applyBorder="1" applyAlignment="1">
      <alignment vertical="center" wrapText="1"/>
    </xf>
    <xf numFmtId="0" fontId="13" fillId="10" borderId="9" xfId="0" applyFont="1" applyFill="1" applyBorder="1" applyAlignment="1">
      <alignment horizontal="center" vertical="center" textRotation="90" wrapText="1"/>
    </xf>
    <xf numFmtId="0" fontId="13" fillId="10" borderId="10" xfId="0" applyFont="1" applyFill="1" applyBorder="1" applyAlignment="1">
      <alignment horizontal="center" vertical="center" textRotation="90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textRotation="90" wrapText="1"/>
    </xf>
    <xf numFmtId="0" fontId="13" fillId="10" borderId="12" xfId="0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>
      <alignment horizontal="center" vertical="center" textRotation="90" wrapText="1"/>
    </xf>
    <xf numFmtId="0" fontId="13" fillId="10" borderId="6" xfId="0" applyFont="1" applyFill="1" applyBorder="1" applyAlignment="1">
      <alignment horizontal="center" vertical="center" textRotation="90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164" fontId="22" fillId="4" borderId="14" xfId="0" applyNumberFormat="1" applyFont="1" applyFill="1" applyBorder="1" applyAlignment="1">
      <alignment horizontal="center" vertical="center" wrapText="1"/>
    </xf>
    <xf numFmtId="164" fontId="22" fillId="10" borderId="14" xfId="0" applyNumberFormat="1" applyFont="1" applyFill="1" applyBorder="1" applyAlignment="1">
      <alignment horizontal="center" vertical="center" wrapText="1"/>
    </xf>
    <xf numFmtId="164" fontId="22" fillId="10" borderId="24" xfId="0" applyNumberFormat="1" applyFont="1" applyFill="1" applyBorder="1" applyAlignment="1">
      <alignment horizontal="center" vertical="center" wrapText="1"/>
    </xf>
    <xf numFmtId="164" fontId="22" fillId="10" borderId="13" xfId="0" applyNumberFormat="1" applyFont="1" applyFill="1" applyBorder="1" applyAlignment="1">
      <alignment horizontal="center" vertical="center" wrapText="1"/>
    </xf>
    <xf numFmtId="164" fontId="22" fillId="10" borderId="16" xfId="0" applyNumberFormat="1" applyFont="1" applyFill="1" applyBorder="1" applyAlignment="1">
      <alignment horizontal="center" vertical="center" wrapText="1"/>
    </xf>
    <xf numFmtId="164" fontId="22" fillId="10" borderId="25" xfId="0" applyNumberFormat="1" applyFont="1" applyFill="1" applyBorder="1" applyAlignment="1">
      <alignment horizontal="center" vertical="center" wrapText="1"/>
    </xf>
    <xf numFmtId="164" fontId="22" fillId="10" borderId="15" xfId="0" applyNumberFormat="1" applyFont="1" applyFill="1" applyBorder="1" applyAlignment="1">
      <alignment horizontal="center" vertical="center" wrapText="1"/>
    </xf>
    <xf numFmtId="164" fontId="22" fillId="11" borderId="15" xfId="0" applyNumberFormat="1" applyFont="1" applyFill="1" applyBorder="1" applyAlignment="1">
      <alignment horizontal="center" vertical="center" wrapText="1"/>
    </xf>
    <xf numFmtId="164" fontId="22" fillId="6" borderId="18" xfId="0" applyNumberFormat="1" applyFont="1" applyFill="1" applyBorder="1" applyAlignment="1">
      <alignment horizontal="center" vertical="center" wrapText="1"/>
    </xf>
    <xf numFmtId="164" fontId="22" fillId="6" borderId="19" xfId="0" applyNumberFormat="1" applyFont="1" applyFill="1" applyBorder="1" applyAlignment="1">
      <alignment horizontal="center" vertical="center" wrapText="1"/>
    </xf>
    <xf numFmtId="164" fontId="22" fillId="6" borderId="16" xfId="0" applyNumberFormat="1" applyFont="1" applyFill="1" applyBorder="1" applyAlignment="1">
      <alignment horizontal="center" vertical="center" wrapText="1"/>
    </xf>
    <xf numFmtId="164" fontId="22" fillId="4" borderId="20" xfId="0" applyNumberFormat="1" applyFont="1" applyFill="1" applyBorder="1" applyAlignment="1">
      <alignment horizontal="center" vertical="center" wrapText="1"/>
    </xf>
    <xf numFmtId="164" fontId="22" fillId="6" borderId="21" xfId="0" applyNumberFormat="1" applyFont="1" applyFill="1" applyBorder="1" applyAlignment="1">
      <alignment horizontal="center" vertical="center" wrapText="1"/>
    </xf>
    <xf numFmtId="164" fontId="22" fillId="6" borderId="20" xfId="0" applyNumberFormat="1" applyFont="1" applyFill="1" applyBorder="1" applyAlignment="1">
      <alignment horizontal="center" vertical="center" wrapText="1"/>
    </xf>
    <xf numFmtId="164" fontId="22" fillId="10" borderId="23" xfId="0" applyNumberFormat="1" applyFont="1" applyFill="1" applyBorder="1" applyAlignment="1">
      <alignment horizontal="center" vertical="center" wrapText="1"/>
    </xf>
    <xf numFmtId="164" fontId="22" fillId="4" borderId="23" xfId="0" applyNumberFormat="1" applyFont="1" applyFill="1" applyBorder="1" applyAlignment="1">
      <alignment horizontal="center" vertical="center" wrapText="1"/>
    </xf>
    <xf numFmtId="164" fontId="22" fillId="6" borderId="15" xfId="0" applyNumberFormat="1" applyFont="1" applyFill="1" applyBorder="1" applyAlignment="1">
      <alignment horizontal="center" vertical="center" wrapText="1"/>
    </xf>
    <xf numFmtId="164" fontId="22" fillId="4" borderId="17" xfId="0" applyNumberFormat="1" applyFont="1" applyFill="1" applyBorder="1" applyAlignment="1">
      <alignment horizontal="center" vertical="center" wrapText="1"/>
    </xf>
    <xf numFmtId="164" fontId="22" fillId="10" borderId="18" xfId="0" applyNumberFormat="1" applyFont="1" applyFill="1" applyBorder="1" applyAlignment="1">
      <alignment horizontal="center" vertical="center" wrapText="1"/>
    </xf>
    <xf numFmtId="164" fontId="22" fillId="10" borderId="21" xfId="0" applyNumberFormat="1" applyFont="1" applyFill="1" applyBorder="1" applyAlignment="1">
      <alignment horizontal="center" vertical="center" wrapText="1"/>
    </xf>
    <xf numFmtId="164" fontId="22" fillId="4" borderId="19" xfId="0" applyNumberFormat="1" applyFont="1" applyFill="1" applyBorder="1" applyAlignment="1">
      <alignment horizontal="center" vertical="center" wrapText="1"/>
    </xf>
    <xf numFmtId="164" fontId="22" fillId="10" borderId="20" xfId="0" applyNumberFormat="1" applyFont="1" applyFill="1" applyBorder="1" applyAlignment="1">
      <alignment horizontal="center" vertical="center" wrapText="1"/>
    </xf>
    <xf numFmtId="164" fontId="22" fillId="10" borderId="26" xfId="0" applyNumberFormat="1" applyFont="1" applyFill="1" applyBorder="1" applyAlignment="1">
      <alignment horizontal="center" vertical="center" wrapText="1"/>
    </xf>
    <xf numFmtId="164" fontId="22" fillId="10" borderId="27" xfId="0" applyNumberFormat="1" applyFont="1" applyFill="1" applyBorder="1" applyAlignment="1">
      <alignment horizontal="center" vertical="center" wrapText="1"/>
    </xf>
    <xf numFmtId="164" fontId="22" fillId="10" borderId="17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22" fillId="11" borderId="16" xfId="0" applyNumberFormat="1" applyFont="1" applyFill="1" applyBorder="1" applyAlignment="1">
      <alignment horizontal="center" vertical="center" wrapText="1"/>
    </xf>
    <xf numFmtId="164" fontId="22" fillId="11" borderId="13" xfId="0" applyNumberFormat="1" applyFont="1" applyFill="1" applyBorder="1" applyAlignment="1">
      <alignment horizontal="center" vertical="center" wrapText="1"/>
    </xf>
    <xf numFmtId="164" fontId="22" fillId="4" borderId="25" xfId="0" applyNumberFormat="1" applyFont="1" applyFill="1" applyBorder="1" applyAlignment="1">
      <alignment horizontal="center" vertical="center" wrapText="1"/>
    </xf>
    <xf numFmtId="164" fontId="22" fillId="6" borderId="17" xfId="0" applyNumberFormat="1" applyFont="1" applyFill="1" applyBorder="1" applyAlignment="1">
      <alignment horizontal="center" vertical="center" wrapText="1"/>
    </xf>
    <xf numFmtId="164" fontId="22" fillId="10" borderId="34" xfId="0" applyNumberFormat="1" applyFont="1" applyFill="1" applyBorder="1" applyAlignment="1">
      <alignment horizontal="center" vertical="center" wrapText="1"/>
    </xf>
    <xf numFmtId="164" fontId="22" fillId="10" borderId="30" xfId="0" applyNumberFormat="1" applyFont="1" applyFill="1" applyBorder="1" applyAlignment="1">
      <alignment horizontal="center" vertical="center" wrapText="1"/>
    </xf>
    <xf numFmtId="164" fontId="22" fillId="11" borderId="24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4" borderId="30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4" borderId="18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Border="1" applyAlignment="1">
      <alignment horizontal="center" vertical="center" wrapText="1"/>
    </xf>
    <xf numFmtId="164" fontId="22" fillId="6" borderId="30" xfId="0" applyNumberFormat="1" applyFont="1" applyFill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6" borderId="24" xfId="0" applyNumberFormat="1" applyFont="1" applyFill="1" applyBorder="1" applyAlignment="1">
      <alignment horizontal="center" vertical="center" wrapText="1"/>
    </xf>
    <xf numFmtId="164" fontId="22" fillId="6" borderId="13" xfId="0" applyNumberFormat="1" applyFont="1" applyFill="1" applyBorder="1" applyAlignment="1">
      <alignment horizontal="center" vertical="center" wrapText="1"/>
    </xf>
    <xf numFmtId="164" fontId="22" fillId="10" borderId="34" xfId="0" applyNumberFormat="1" applyFont="1" applyFill="1" applyBorder="1" applyAlignment="1">
      <alignment vertical="center"/>
    </xf>
    <xf numFmtId="164" fontId="22" fillId="1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34" xfId="0" applyNumberFormat="1" applyFont="1" applyFill="1" applyBorder="1" applyAlignment="1">
      <alignment horizontal="center" vertical="center" wrapText="1"/>
    </xf>
    <xf numFmtId="164" fontId="23" fillId="2" borderId="25" xfId="0" applyNumberFormat="1" applyFont="1" applyFill="1" applyBorder="1" applyAlignment="1">
      <alignment horizontal="center" vertical="center" wrapText="1"/>
    </xf>
    <xf numFmtId="164" fontId="23" fillId="8" borderId="5" xfId="0" applyNumberFormat="1" applyFont="1" applyFill="1" applyBorder="1" applyAlignment="1">
      <alignment horizontal="center" vertical="center" wrapText="1"/>
    </xf>
    <xf numFmtId="164" fontId="22" fillId="8" borderId="36" xfId="0" applyNumberFormat="1" applyFont="1" applyFill="1" applyBorder="1" applyAlignment="1">
      <alignment horizontal="center" vertical="center" wrapText="1"/>
    </xf>
    <xf numFmtId="164" fontId="22" fillId="3" borderId="6" xfId="0" applyNumberFormat="1" applyFont="1" applyFill="1" applyBorder="1" applyAlignment="1">
      <alignment horizontal="center" vertical="center" wrapText="1"/>
    </xf>
    <xf numFmtId="164" fontId="22" fillId="3" borderId="5" xfId="0" applyNumberFormat="1" applyFont="1" applyFill="1" applyBorder="1" applyAlignment="1">
      <alignment horizontal="center" vertical="center" wrapText="1"/>
    </xf>
    <xf numFmtId="164" fontId="22" fillId="8" borderId="12" xfId="0" applyNumberFormat="1" applyFont="1" applyFill="1" applyBorder="1" applyAlignment="1">
      <alignment horizontal="center" vertical="center" wrapText="1"/>
    </xf>
    <xf numFmtId="164" fontId="22" fillId="8" borderId="6" xfId="0" applyNumberFormat="1" applyFont="1" applyFill="1" applyBorder="1" applyAlignment="1">
      <alignment horizontal="center" vertical="center" wrapText="1"/>
    </xf>
    <xf numFmtId="164" fontId="22" fillId="11" borderId="6" xfId="0" applyNumberFormat="1" applyFont="1" applyFill="1" applyBorder="1" applyAlignment="1">
      <alignment horizontal="center" vertical="center" wrapText="1"/>
    </xf>
    <xf numFmtId="164" fontId="22" fillId="4" borderId="5" xfId="0" applyNumberFormat="1" applyFont="1" applyFill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center" wrapText="1"/>
    </xf>
    <xf numFmtId="164" fontId="22" fillId="8" borderId="11" xfId="0" applyNumberFormat="1" applyFont="1" applyFill="1" applyBorder="1" applyAlignment="1">
      <alignment horizontal="center" vertical="center" wrapText="1"/>
    </xf>
    <xf numFmtId="164" fontId="22" fillId="5" borderId="49" xfId="0" applyNumberFormat="1" applyFont="1" applyFill="1" applyBorder="1" applyAlignment="1">
      <alignment vertical="center" wrapText="1"/>
    </xf>
    <xf numFmtId="164" fontId="22" fillId="5" borderId="50" xfId="0" applyNumberFormat="1" applyFont="1" applyFill="1" applyBorder="1" applyAlignment="1">
      <alignment vertical="center" wrapText="1"/>
    </xf>
    <xf numFmtId="164" fontId="22" fillId="6" borderId="39" xfId="0" applyNumberFormat="1" applyFont="1" applyFill="1" applyBorder="1" applyAlignment="1">
      <alignment horizontal="center" vertical="center" wrapText="1"/>
    </xf>
    <xf numFmtId="164" fontId="22" fillId="6" borderId="38" xfId="0" applyNumberFormat="1" applyFont="1" applyFill="1" applyBorder="1" applyAlignment="1">
      <alignment horizontal="center" vertical="center" wrapText="1"/>
    </xf>
    <xf numFmtId="164" fontId="22" fillId="6" borderId="40" xfId="0" applyNumberFormat="1" applyFont="1" applyFill="1" applyBorder="1" applyAlignment="1">
      <alignment horizontal="center" vertical="center" wrapText="1"/>
    </xf>
    <xf numFmtId="164" fontId="23" fillId="6" borderId="17" xfId="0" applyNumberFormat="1" applyFont="1" applyFill="1" applyBorder="1" applyAlignment="1">
      <alignment horizontal="center" vertical="center" wrapText="1"/>
    </xf>
    <xf numFmtId="164" fontId="22" fillId="10" borderId="31" xfId="0" applyNumberFormat="1" applyFont="1" applyFill="1" applyBorder="1" applyAlignment="1">
      <alignment horizontal="center" vertical="center" wrapText="1"/>
    </xf>
    <xf numFmtId="164" fontId="22" fillId="10" borderId="38" xfId="0" applyNumberFormat="1" applyFont="1" applyFill="1" applyBorder="1" applyAlignment="1">
      <alignment horizontal="center" vertical="center" wrapText="1"/>
    </xf>
    <xf numFmtId="1" fontId="22" fillId="4" borderId="23" xfId="0" applyNumberFormat="1" applyFont="1" applyFill="1" applyBorder="1" applyAlignment="1">
      <alignment horizontal="center" vertical="center" wrapText="1"/>
    </xf>
    <xf numFmtId="164" fontId="22" fillId="10" borderId="32" xfId="0" applyNumberFormat="1" applyFont="1" applyFill="1" applyBorder="1" applyAlignment="1">
      <alignment horizontal="center" vertical="center" wrapText="1"/>
    </xf>
    <xf numFmtId="1" fontId="22" fillId="4" borderId="25" xfId="0" applyNumberFormat="1" applyFont="1" applyFill="1" applyBorder="1" applyAlignment="1">
      <alignment horizontal="center" vertical="center" wrapText="1"/>
    </xf>
    <xf numFmtId="164" fontId="23" fillId="10" borderId="24" xfId="0" applyNumberFormat="1" applyFont="1" applyFill="1" applyBorder="1" applyAlignment="1">
      <alignment horizontal="center" vertical="center" wrapText="1"/>
    </xf>
    <xf numFmtId="164" fontId="23" fillId="10" borderId="13" xfId="0" applyNumberFormat="1" applyFont="1" applyFill="1" applyBorder="1" applyAlignment="1">
      <alignment horizontal="center" vertical="center" wrapText="1"/>
    </xf>
    <xf numFmtId="164" fontId="23" fillId="4" borderId="25" xfId="0" applyNumberFormat="1" applyFont="1" applyFill="1" applyBorder="1" applyAlignment="1">
      <alignment horizontal="center" vertical="center" wrapText="1"/>
    </xf>
    <xf numFmtId="164" fontId="23" fillId="2" borderId="61" xfId="0" applyNumberFormat="1" applyFont="1" applyFill="1" applyBorder="1" applyAlignment="1">
      <alignment horizontal="center" vertical="center" wrapText="1"/>
    </xf>
    <xf numFmtId="164" fontId="22" fillId="10" borderId="41" xfId="0" applyNumberFormat="1" applyFont="1" applyFill="1" applyBorder="1" applyAlignment="1">
      <alignment horizontal="center" vertical="center" wrapText="1"/>
    </xf>
    <xf numFmtId="164" fontId="22" fillId="10" borderId="29" xfId="0" applyNumberFormat="1" applyFont="1" applyFill="1" applyBorder="1" applyAlignment="1">
      <alignment horizontal="center" vertical="center" wrapText="1"/>
    </xf>
    <xf numFmtId="164" fontId="22" fillId="10" borderId="33" xfId="0" applyNumberFormat="1" applyFont="1" applyFill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6" borderId="32" xfId="0" applyNumberFormat="1" applyFont="1" applyFill="1" applyBorder="1" applyAlignment="1">
      <alignment horizontal="center" vertical="center" wrapText="1"/>
    </xf>
    <xf numFmtId="164" fontId="22" fillId="3" borderId="36" xfId="0" applyNumberFormat="1" applyFont="1" applyFill="1" applyBorder="1" applyAlignment="1">
      <alignment horizontal="center" vertical="center" wrapText="1"/>
    </xf>
    <xf numFmtId="164" fontId="22" fillId="8" borderId="7" xfId="0" applyNumberFormat="1" applyFont="1" applyFill="1" applyBorder="1" applyAlignment="1">
      <alignment horizontal="center" vertical="center" wrapText="1"/>
    </xf>
    <xf numFmtId="164" fontId="22" fillId="5" borderId="18" xfId="0" applyNumberFormat="1" applyFont="1" applyFill="1" applyBorder="1" applyAlignment="1">
      <alignment vertical="center" wrapText="1"/>
    </xf>
    <xf numFmtId="164" fontId="22" fillId="5" borderId="23" xfId="0" applyNumberFormat="1" applyFont="1" applyFill="1" applyBorder="1" applyAlignment="1">
      <alignment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64" fontId="22" fillId="3" borderId="11" xfId="0" applyNumberFormat="1" applyFont="1" applyFill="1" applyBorder="1" applyAlignment="1">
      <alignment horizontal="center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164" fontId="22" fillId="4" borderId="39" xfId="0" applyNumberFormat="1" applyFont="1" applyFill="1" applyBorder="1" applyAlignment="1">
      <alignment horizontal="center"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9" borderId="44" xfId="0" applyNumberFormat="1" applyFont="1" applyFill="1" applyBorder="1" applyAlignment="1">
      <alignment horizontal="center" vertical="center" wrapText="1"/>
    </xf>
    <xf numFmtId="164" fontId="22" fillId="9" borderId="35" xfId="0" applyNumberFormat="1" applyFont="1" applyFill="1" applyBorder="1" applyAlignment="1">
      <alignment horizontal="center" vertical="center" wrapText="1"/>
    </xf>
    <xf numFmtId="164" fontId="22" fillId="9" borderId="5" xfId="0" applyNumberFormat="1" applyFont="1" applyFill="1" applyBorder="1" applyAlignment="1">
      <alignment horizontal="center" vertical="center" wrapText="1"/>
    </xf>
    <xf numFmtId="164" fontId="22" fillId="8" borderId="35" xfId="0" applyNumberFormat="1" applyFont="1" applyFill="1" applyBorder="1" applyAlignment="1">
      <alignment horizontal="center" vertical="center" wrapText="1"/>
    </xf>
    <xf numFmtId="49" fontId="39" fillId="5" borderId="8" xfId="0" applyNumberFormat="1" applyFont="1" applyFill="1" applyBorder="1" applyAlignment="1">
      <alignment horizontal="center" vertical="center" wrapText="1"/>
    </xf>
    <xf numFmtId="164" fontId="23" fillId="10" borderId="5" xfId="0" applyNumberFormat="1" applyFont="1" applyFill="1" applyBorder="1" applyAlignment="1">
      <alignment horizontal="center" vertical="center" wrapText="1"/>
    </xf>
    <xf numFmtId="164" fontId="22" fillId="10" borderId="7" xfId="0" applyNumberFormat="1" applyFont="1" applyFill="1" applyBorder="1" applyAlignment="1">
      <alignment horizontal="center" vertical="center" wrapText="1"/>
    </xf>
    <xf numFmtId="164" fontId="22" fillId="10" borderId="4" xfId="0" applyNumberFormat="1" applyFont="1" applyFill="1" applyBorder="1" applyAlignment="1">
      <alignment horizontal="center" vertical="center" wrapText="1"/>
    </xf>
    <xf numFmtId="164" fontId="22" fillId="10" borderId="39" xfId="0" applyNumberFormat="1" applyFont="1" applyFill="1" applyBorder="1" applyAlignment="1">
      <alignment horizontal="center" vertical="center" wrapText="1"/>
    </xf>
    <xf numFmtId="164" fontId="19" fillId="5" borderId="49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22" fillId="8" borderId="12" xfId="0" applyNumberFormat="1" applyFont="1" applyFill="1" applyBorder="1" applyAlignment="1">
      <alignment vertical="center" wrapText="1"/>
    </xf>
    <xf numFmtId="0" fontId="19" fillId="5" borderId="49" xfId="0" applyFont="1" applyFill="1" applyBorder="1" applyAlignment="1">
      <alignment vertical="center"/>
    </xf>
    <xf numFmtId="164" fontId="22" fillId="11" borderId="29" xfId="0" applyNumberFormat="1" applyFont="1" applyFill="1" applyBorder="1" applyAlignment="1">
      <alignment horizontal="center" vertical="center" wrapText="1"/>
    </xf>
    <xf numFmtId="164" fontId="22" fillId="11" borderId="35" xfId="0" applyNumberFormat="1" applyFont="1" applyFill="1" applyBorder="1" applyAlignment="1">
      <alignment horizontal="center" vertical="center" wrapText="1"/>
    </xf>
    <xf numFmtId="164" fontId="22" fillId="11" borderId="6" xfId="0" applyNumberFormat="1" applyFont="1" applyFill="1" applyBorder="1" applyAlignment="1">
      <alignment horizontal="right" vertical="center" wrapText="1"/>
    </xf>
    <xf numFmtId="164" fontId="23" fillId="11" borderId="13" xfId="0" applyNumberFormat="1" applyFont="1" applyFill="1" applyBorder="1" applyAlignment="1">
      <alignment horizontal="center" vertical="center" wrapText="1"/>
    </xf>
    <xf numFmtId="164" fontId="22" fillId="11" borderId="7" xfId="0" applyNumberFormat="1" applyFont="1" applyFill="1" applyBorder="1" applyAlignment="1">
      <alignment horizontal="center" vertical="center" wrapText="1"/>
    </xf>
    <xf numFmtId="164" fontId="22" fillId="11" borderId="19" xfId="0" applyNumberFormat="1" applyFont="1" applyFill="1" applyBorder="1" applyAlignment="1">
      <alignment horizontal="center" vertical="center" wrapText="1"/>
    </xf>
    <xf numFmtId="164" fontId="22" fillId="11" borderId="30" xfId="0" applyNumberFormat="1" applyFont="1" applyFill="1" applyBorder="1" applyAlignment="1">
      <alignment horizontal="center" vertical="center" wrapText="1"/>
    </xf>
    <xf numFmtId="164" fontId="22" fillId="11" borderId="38" xfId="0" applyNumberFormat="1" applyFont="1" applyFill="1" applyBorder="1" applyAlignment="1">
      <alignment horizontal="center" vertical="center" wrapText="1"/>
    </xf>
    <xf numFmtId="164" fontId="22" fillId="9" borderId="36" xfId="0" applyNumberFormat="1" applyFont="1" applyFill="1" applyBorder="1" applyAlignment="1">
      <alignment vertical="center" wrapText="1"/>
    </xf>
    <xf numFmtId="164" fontId="22" fillId="9" borderId="12" xfId="0" applyNumberFormat="1" applyFont="1" applyFill="1" applyBorder="1" applyAlignment="1">
      <alignment vertical="center" wrapText="1"/>
    </xf>
    <xf numFmtId="164" fontId="22" fillId="9" borderId="12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Alignment="1">
      <alignment vertical="center" wrapText="1"/>
    </xf>
    <xf numFmtId="165" fontId="38" fillId="0" borderId="0" xfId="0" applyNumberFormat="1" applyFont="1" applyAlignment="1">
      <alignment vertical="center"/>
    </xf>
    <xf numFmtId="165" fontId="38" fillId="0" borderId="0" xfId="0" applyNumberFormat="1" applyFont="1" applyAlignment="1">
      <alignment vertical="center" wrapText="1"/>
    </xf>
    <xf numFmtId="165" fontId="41" fillId="0" borderId="0" xfId="0" applyNumberFormat="1" applyFont="1"/>
    <xf numFmtId="0" fontId="38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164" fontId="19" fillId="5" borderId="49" xfId="0" applyNumberFormat="1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9" fillId="5" borderId="18" xfId="0" applyNumberFormat="1" applyFont="1" applyFill="1" applyBorder="1" applyAlignment="1">
      <alignment horizontal="center" vertical="center"/>
    </xf>
    <xf numFmtId="164" fontId="19" fillId="5" borderId="18" xfId="0" applyNumberFormat="1" applyFont="1" applyFill="1" applyBorder="1" applyAlignment="1">
      <alignment horizontal="left" vertical="center"/>
    </xf>
    <xf numFmtId="164" fontId="19" fillId="5" borderId="49" xfId="0" applyNumberFormat="1" applyFont="1" applyFill="1" applyBorder="1" applyAlignment="1">
      <alignment horizontal="left" vertical="center"/>
    </xf>
    <xf numFmtId="0" fontId="0" fillId="0" borderId="59" xfId="0" applyBorder="1" applyAlignment="1">
      <alignment horizontal="center" vertical="center" wrapText="1"/>
    </xf>
    <xf numFmtId="164" fontId="22" fillId="4" borderId="33" xfId="0" applyNumberFormat="1" applyFont="1" applyFill="1" applyBorder="1" applyAlignment="1">
      <alignment horizontal="center" vertical="center" wrapText="1"/>
    </xf>
    <xf numFmtId="164" fontId="22" fillId="11" borderId="32" xfId="0" applyNumberFormat="1" applyFont="1" applyFill="1" applyBorder="1" applyAlignment="1">
      <alignment horizontal="center" vertical="center" wrapText="1"/>
    </xf>
    <xf numFmtId="164" fontId="22" fillId="4" borderId="4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164" fontId="22" fillId="9" borderId="36" xfId="0" applyNumberFormat="1" applyFont="1" applyFill="1" applyBorder="1" applyAlignment="1">
      <alignment horizontal="center" vertical="center" wrapText="1"/>
    </xf>
    <xf numFmtId="164" fontId="22" fillId="9" borderId="12" xfId="0" applyNumberFormat="1" applyFont="1" applyFill="1" applyBorder="1" applyAlignment="1">
      <alignment horizontal="center" vertical="center" wrapText="1"/>
    </xf>
    <xf numFmtId="164" fontId="22" fillId="9" borderId="7" xfId="0" applyNumberFormat="1" applyFont="1" applyFill="1" applyBorder="1" applyAlignment="1">
      <alignment horizontal="center" vertical="center" wrapText="1"/>
    </xf>
    <xf numFmtId="164" fontId="19" fillId="6" borderId="13" xfId="0" applyNumberFormat="1" applyFont="1" applyFill="1" applyBorder="1" applyAlignment="1">
      <alignment horizontal="center" vertical="center" wrapText="1"/>
    </xf>
    <xf numFmtId="164" fontId="19" fillId="10" borderId="38" xfId="0" applyNumberFormat="1" applyFont="1" applyFill="1" applyBorder="1" applyAlignment="1">
      <alignment horizontal="center" vertical="center" wrapText="1"/>
    </xf>
    <xf numFmtId="164" fontId="22" fillId="10" borderId="63" xfId="0" applyNumberFormat="1" applyFont="1" applyFill="1" applyBorder="1" applyAlignment="1">
      <alignment horizontal="center" vertical="center" wrapText="1"/>
    </xf>
    <xf numFmtId="164" fontId="33" fillId="0" borderId="27" xfId="0" applyNumberFormat="1" applyFont="1" applyFill="1" applyBorder="1" applyAlignment="1">
      <alignment horizontal="center" vertical="center"/>
    </xf>
    <xf numFmtId="164" fontId="33" fillId="0" borderId="45" xfId="0" applyNumberFormat="1" applyFont="1" applyFill="1" applyBorder="1" applyAlignment="1">
      <alignment horizontal="center" vertical="center"/>
    </xf>
    <xf numFmtId="164" fontId="22" fillId="10" borderId="44" xfId="0" applyNumberFormat="1" applyFont="1" applyFill="1" applyBorder="1" applyAlignment="1">
      <alignment horizontal="center" vertical="center" wrapText="1"/>
    </xf>
    <xf numFmtId="164" fontId="22" fillId="10" borderId="11" xfId="0" applyNumberFormat="1" applyFont="1" applyFill="1" applyBorder="1" applyAlignment="1">
      <alignment horizontal="center" vertical="center" wrapText="1"/>
    </xf>
    <xf numFmtId="164" fontId="47" fillId="0" borderId="31" xfId="0" applyNumberFormat="1" applyFont="1" applyBorder="1" applyAlignment="1">
      <alignment horizontal="center" vertical="center" wrapText="1"/>
    </xf>
    <xf numFmtId="164" fontId="47" fillId="0" borderId="28" xfId="0" applyNumberFormat="1" applyFont="1" applyBorder="1" applyAlignment="1">
      <alignment horizontal="center" vertical="center" wrapText="1"/>
    </xf>
    <xf numFmtId="164" fontId="47" fillId="0" borderId="22" xfId="0" applyNumberFormat="1" applyFont="1" applyBorder="1" applyAlignment="1">
      <alignment horizontal="center" vertical="center" wrapText="1"/>
    </xf>
    <xf numFmtId="164" fontId="47" fillId="7" borderId="28" xfId="0" applyNumberFormat="1" applyFont="1" applyFill="1" applyBorder="1" applyAlignment="1">
      <alignment horizontal="center" vertical="center" wrapText="1"/>
    </xf>
    <xf numFmtId="164" fontId="47" fillId="6" borderId="28" xfId="0" applyNumberFormat="1" applyFont="1" applyFill="1" applyBorder="1" applyAlignment="1">
      <alignment horizontal="center" vertical="center" wrapText="1"/>
    </xf>
    <xf numFmtId="164" fontId="48" fillId="0" borderId="22" xfId="0" applyNumberFormat="1" applyFont="1" applyBorder="1" applyAlignment="1">
      <alignment horizontal="center" vertical="center" wrapText="1"/>
    </xf>
    <xf numFmtId="164" fontId="48" fillId="5" borderId="37" xfId="0" applyNumberFormat="1" applyFont="1" applyFill="1" applyBorder="1" applyAlignment="1">
      <alignment horizontal="center" vertical="center" wrapText="1"/>
    </xf>
    <xf numFmtId="164" fontId="47" fillId="0" borderId="43" xfId="0" applyNumberFormat="1" applyFont="1" applyBorder="1" applyAlignment="1">
      <alignment horizontal="center" vertical="center" wrapText="1"/>
    </xf>
    <xf numFmtId="164" fontId="48" fillId="5" borderId="8" xfId="0" applyNumberFormat="1" applyFont="1" applyFill="1" applyBorder="1" applyAlignment="1">
      <alignment horizontal="center" vertical="center" wrapText="1"/>
    </xf>
    <xf numFmtId="164" fontId="48" fillId="5" borderId="28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wrapText="1"/>
    </xf>
    <xf numFmtId="164" fontId="22" fillId="4" borderId="23" xfId="0" applyNumberFormat="1" applyFont="1" applyFill="1" applyBorder="1" applyAlignment="1">
      <alignment horizontal="center" wrapText="1"/>
    </xf>
    <xf numFmtId="164" fontId="22" fillId="4" borderId="61" xfId="0" applyNumberFormat="1" applyFont="1" applyFill="1" applyBorder="1" applyAlignment="1">
      <alignment horizontal="center" vertical="center" wrapText="1"/>
    </xf>
    <xf numFmtId="164" fontId="48" fillId="5" borderId="31" xfId="0" applyNumberFormat="1" applyFont="1" applyFill="1" applyBorder="1" applyAlignment="1">
      <alignment horizontal="center" vertical="center" wrapText="1"/>
    </xf>
    <xf numFmtId="164" fontId="47" fillId="6" borderId="62" xfId="0" applyNumberFormat="1" applyFont="1" applyFill="1" applyBorder="1" applyAlignment="1">
      <alignment horizontal="center" vertical="center" wrapText="1"/>
    </xf>
    <xf numFmtId="164" fontId="22" fillId="4" borderId="64" xfId="0" applyNumberFormat="1" applyFont="1" applyFill="1" applyBorder="1" applyAlignment="1">
      <alignment horizontal="center" vertical="center" wrapText="1"/>
    </xf>
    <xf numFmtId="164" fontId="23" fillId="0" borderId="41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65" fontId="38" fillId="0" borderId="0" xfId="0" applyNumberFormat="1" applyFont="1" applyAlignment="1">
      <alignment horizontal="center" vertical="center" wrapText="1"/>
    </xf>
    <xf numFmtId="165" fontId="33" fillId="0" borderId="0" xfId="0" applyNumberFormat="1" applyFont="1" applyAlignment="1">
      <alignment horizontal="right" vertical="center" wrapText="1"/>
    </xf>
    <xf numFmtId="165" fontId="38" fillId="0" borderId="0" xfId="0" applyNumberFormat="1" applyFont="1" applyAlignment="1">
      <alignment horizontal="center"/>
    </xf>
    <xf numFmtId="165" fontId="38" fillId="0" borderId="0" xfId="0" applyNumberFormat="1" applyFont="1"/>
    <xf numFmtId="0" fontId="3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164" fontId="33" fillId="0" borderId="45" xfId="0" applyNumberFormat="1" applyFont="1" applyFill="1" applyBorder="1" applyAlignment="1">
      <alignment horizontal="center" vertical="center"/>
    </xf>
    <xf numFmtId="164" fontId="19" fillId="4" borderId="33" xfId="0" applyNumberFormat="1" applyFont="1" applyFill="1" applyBorder="1" applyAlignment="1">
      <alignment horizontal="center" vertical="center" wrapText="1"/>
    </xf>
    <xf numFmtId="164" fontId="33" fillId="0" borderId="45" xfId="0" applyNumberFormat="1" applyFont="1" applyFill="1" applyBorder="1" applyAlignment="1">
      <alignment horizontal="center" vertical="center"/>
    </xf>
    <xf numFmtId="164" fontId="55" fillId="6" borderId="30" xfId="0" applyNumberFormat="1" applyFont="1" applyFill="1" applyBorder="1" applyAlignment="1">
      <alignment horizontal="left" vertical="center" wrapText="1"/>
    </xf>
    <xf numFmtId="164" fontId="55" fillId="6" borderId="30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13" fillId="10" borderId="36" xfId="0" applyNumberFormat="1" applyFont="1" applyFill="1" applyBorder="1" applyAlignment="1">
      <alignment horizontal="center" vertical="center" wrapText="1"/>
    </xf>
    <xf numFmtId="164" fontId="13" fillId="10" borderId="12" xfId="0" applyNumberFormat="1" applyFont="1" applyFill="1" applyBorder="1" applyAlignment="1">
      <alignment horizontal="center" vertical="center" wrapText="1"/>
    </xf>
    <xf numFmtId="164" fontId="13" fillId="10" borderId="35" xfId="0" applyNumberFormat="1" applyFont="1" applyFill="1" applyBorder="1" applyAlignment="1">
      <alignment horizontal="center" vertical="center" wrapText="1"/>
    </xf>
    <xf numFmtId="164" fontId="13" fillId="8" borderId="12" xfId="0" applyNumberFormat="1" applyFont="1" applyFill="1" applyBorder="1" applyAlignment="1">
      <alignment horizontal="left" vertical="center" wrapText="1"/>
    </xf>
    <xf numFmtId="164" fontId="13" fillId="8" borderId="35" xfId="0" applyNumberFormat="1" applyFont="1" applyFill="1" applyBorder="1" applyAlignment="1">
      <alignment horizontal="left" vertical="center" wrapText="1"/>
    </xf>
    <xf numFmtId="164" fontId="13" fillId="0" borderId="26" xfId="0" applyNumberFormat="1" applyFont="1" applyFill="1" applyBorder="1" applyAlignment="1">
      <alignment horizontal="center" vertical="center" wrapText="1"/>
    </xf>
    <xf numFmtId="164" fontId="13" fillId="0" borderId="59" xfId="0" applyNumberFormat="1" applyFont="1" applyFill="1" applyBorder="1" applyAlignment="1">
      <alignment horizontal="center" vertical="center" wrapText="1"/>
    </xf>
    <xf numFmtId="164" fontId="13" fillId="0" borderId="6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164" fontId="22" fillId="10" borderId="36" xfId="0" applyNumberFormat="1" applyFont="1" applyFill="1" applyBorder="1" applyAlignment="1">
      <alignment horizontal="center" vertical="center" wrapText="1"/>
    </xf>
    <xf numFmtId="164" fontId="22" fillId="10" borderId="12" xfId="0" applyNumberFormat="1" applyFont="1" applyFill="1" applyBorder="1" applyAlignment="1">
      <alignment horizontal="center" vertical="center" wrapText="1"/>
    </xf>
    <xf numFmtId="164" fontId="13" fillId="6" borderId="30" xfId="0" applyNumberFormat="1" applyFont="1" applyFill="1" applyBorder="1" applyAlignment="1">
      <alignment horizontal="left" vertical="center" wrapText="1"/>
    </xf>
    <xf numFmtId="164" fontId="13" fillId="6" borderId="24" xfId="0" applyNumberFormat="1" applyFont="1" applyFill="1" applyBorder="1" applyAlignment="1">
      <alignment horizontal="left" vertical="center" wrapText="1"/>
    </xf>
    <xf numFmtId="164" fontId="55" fillId="6" borderId="30" xfId="0" applyNumberFormat="1" applyFont="1" applyFill="1" applyBorder="1" applyAlignment="1">
      <alignment horizontal="left" vertical="center" wrapText="1"/>
    </xf>
    <xf numFmtId="164" fontId="55" fillId="6" borderId="24" xfId="0" applyNumberFormat="1" applyFont="1" applyFill="1" applyBorder="1" applyAlignment="1">
      <alignment horizontal="left" vertical="center"/>
    </xf>
    <xf numFmtId="164" fontId="13" fillId="6" borderId="30" xfId="0" applyNumberFormat="1" applyFont="1" applyFill="1" applyBorder="1" applyAlignment="1">
      <alignment horizontal="left" vertical="center"/>
    </xf>
    <xf numFmtId="164" fontId="13" fillId="6" borderId="24" xfId="0" applyNumberFormat="1" applyFont="1" applyFill="1" applyBorder="1" applyAlignment="1">
      <alignment horizontal="left" vertical="center"/>
    </xf>
    <xf numFmtId="164" fontId="22" fillId="4" borderId="6" xfId="0" applyNumberFormat="1" applyFont="1" applyFill="1" applyBorder="1" applyAlignment="1">
      <alignment horizontal="right" vertical="center" wrapText="1"/>
    </xf>
    <xf numFmtId="164" fontId="23" fillId="4" borderId="4" xfId="0" applyNumberFormat="1" applyFont="1" applyFill="1" applyBorder="1"/>
    <xf numFmtId="164" fontId="13" fillId="6" borderId="38" xfId="0" applyNumberFormat="1" applyFont="1" applyFill="1" applyBorder="1" applyAlignment="1">
      <alignment horizontal="left" vertical="center" wrapText="1"/>
    </xf>
    <xf numFmtId="164" fontId="13" fillId="6" borderId="29" xfId="0" applyNumberFormat="1" applyFont="1" applyFill="1" applyBorder="1" applyAlignment="1">
      <alignment horizontal="left" vertical="center" wrapText="1"/>
    </xf>
    <xf numFmtId="164" fontId="13" fillId="0" borderId="30" xfId="0" applyNumberFormat="1" applyFont="1" applyFill="1" applyBorder="1" applyAlignment="1">
      <alignment horizontal="left" vertical="center"/>
    </xf>
    <xf numFmtId="164" fontId="13" fillId="0" borderId="24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164" fontId="13" fillId="6" borderId="19" xfId="0" applyNumberFormat="1" applyFont="1" applyFill="1" applyBorder="1" applyAlignment="1">
      <alignment horizontal="left" vertical="center" wrapText="1"/>
    </xf>
    <xf numFmtId="164" fontId="13" fillId="6" borderId="15" xfId="0" applyNumberFormat="1" applyFont="1" applyFill="1" applyBorder="1" applyAlignment="1">
      <alignment horizontal="left" vertical="center" wrapText="1"/>
    </xf>
    <xf numFmtId="164" fontId="13" fillId="0" borderId="30" xfId="0" applyNumberFormat="1" applyFont="1" applyFill="1" applyBorder="1" applyAlignment="1">
      <alignment horizontal="left" vertical="center" wrapText="1"/>
    </xf>
    <xf numFmtId="164" fontId="13" fillId="0" borderId="24" xfId="0" applyNumberFormat="1" applyFont="1" applyFill="1" applyBorder="1" applyAlignment="1">
      <alignment horizontal="left" vertical="center" wrapText="1"/>
    </xf>
    <xf numFmtId="164" fontId="13" fillId="0" borderId="30" xfId="0" applyNumberFormat="1" applyFont="1" applyBorder="1" applyAlignment="1">
      <alignment horizontal="left" vertical="center"/>
    </xf>
    <xf numFmtId="164" fontId="13" fillId="0" borderId="24" xfId="0" applyNumberFormat="1" applyFont="1" applyBorder="1" applyAlignment="1">
      <alignment horizontal="left" vertical="center"/>
    </xf>
    <xf numFmtId="164" fontId="55" fillId="6" borderId="16" xfId="0" applyNumberFormat="1" applyFont="1" applyFill="1" applyBorder="1" applyAlignment="1">
      <alignment horizontal="center" vertical="center" wrapText="1"/>
    </xf>
    <xf numFmtId="164" fontId="55" fillId="6" borderId="65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164" fontId="23" fillId="0" borderId="64" xfId="0" applyNumberFormat="1" applyFont="1" applyFill="1" applyBorder="1" applyAlignment="1">
      <alignment horizontal="center" vertical="center" wrapText="1"/>
    </xf>
    <xf numFmtId="164" fontId="22" fillId="10" borderId="16" xfId="0" applyNumberFormat="1" applyFont="1" applyFill="1" applyBorder="1" applyAlignment="1">
      <alignment horizontal="center" vertical="center" wrapText="1"/>
    </xf>
    <xf numFmtId="164" fontId="22" fillId="10" borderId="65" xfId="0" applyNumberFormat="1" applyFont="1" applyFill="1" applyBorder="1" applyAlignment="1">
      <alignment horizontal="center" vertical="center" wrapText="1"/>
    </xf>
    <xf numFmtId="164" fontId="22" fillId="10" borderId="19" xfId="0" applyNumberFormat="1" applyFont="1" applyFill="1" applyBorder="1" applyAlignment="1">
      <alignment horizontal="center" vertical="center" wrapText="1"/>
    </xf>
    <xf numFmtId="164" fontId="22" fillId="10" borderId="10" xfId="0" applyNumberFormat="1" applyFont="1" applyFill="1" applyBorder="1" applyAlignment="1">
      <alignment horizontal="center" vertical="center" wrapText="1"/>
    </xf>
    <xf numFmtId="164" fontId="22" fillId="10" borderId="27" xfId="0" applyNumberFormat="1" applyFont="1" applyFill="1" applyBorder="1" applyAlignment="1">
      <alignment horizontal="center" vertical="center" wrapText="1"/>
    </xf>
    <xf numFmtId="164" fontId="22" fillId="10" borderId="63" xfId="0" applyNumberFormat="1" applyFont="1" applyFill="1" applyBorder="1" applyAlignment="1">
      <alignment horizontal="center" vertical="center" wrapText="1"/>
    </xf>
    <xf numFmtId="164" fontId="22" fillId="4" borderId="4" xfId="0" applyNumberFormat="1" applyFont="1" applyFill="1" applyBorder="1" applyAlignment="1">
      <alignment horizontal="right" vertical="center" wrapText="1"/>
    </xf>
    <xf numFmtId="164" fontId="22" fillId="4" borderId="44" xfId="0" applyNumberFormat="1" applyFont="1" applyFill="1" applyBorder="1" applyAlignment="1">
      <alignment horizontal="right" vertical="center" wrapText="1"/>
    </xf>
    <xf numFmtId="164" fontId="22" fillId="10" borderId="44" xfId="0" applyNumberFormat="1" applyFont="1" applyFill="1" applyBorder="1" applyAlignment="1">
      <alignment horizontal="center" vertical="center" wrapText="1"/>
    </xf>
    <xf numFmtId="164" fontId="22" fillId="10" borderId="11" xfId="0" applyNumberFormat="1" applyFont="1" applyFill="1" applyBorder="1" applyAlignment="1">
      <alignment horizontal="center" vertical="center" wrapText="1"/>
    </xf>
    <xf numFmtId="164" fontId="22" fillId="4" borderId="31" xfId="0" applyNumberFormat="1" applyFont="1" applyFill="1" applyBorder="1" applyAlignment="1">
      <alignment horizontal="center" vertical="center" wrapText="1"/>
    </xf>
    <xf numFmtId="164" fontId="22" fillId="4" borderId="41" xfId="0" applyNumberFormat="1" applyFont="1" applyFill="1" applyBorder="1" applyAlignment="1">
      <alignment horizontal="center" vertical="center" wrapText="1"/>
    </xf>
    <xf numFmtId="164" fontId="22" fillId="10" borderId="31" xfId="0" applyNumberFormat="1" applyFont="1" applyFill="1" applyBorder="1" applyAlignment="1">
      <alignment horizontal="center" vertical="center" wrapText="1"/>
    </xf>
    <xf numFmtId="164" fontId="22" fillId="10" borderId="41" xfId="0" applyNumberFormat="1" applyFont="1" applyFill="1" applyBorder="1" applyAlignment="1">
      <alignment horizontal="center" vertical="center" wrapText="1"/>
    </xf>
    <xf numFmtId="164" fontId="22" fillId="10" borderId="17" xfId="0" applyNumberFormat="1" applyFont="1" applyFill="1" applyBorder="1" applyAlignment="1">
      <alignment horizontal="center" vertical="center" wrapText="1"/>
    </xf>
    <xf numFmtId="164" fontId="22" fillId="10" borderId="64" xfId="0" applyNumberFormat="1" applyFont="1" applyFill="1" applyBorder="1" applyAlignment="1">
      <alignment horizontal="center" vertical="center" wrapText="1"/>
    </xf>
    <xf numFmtId="164" fontId="22" fillId="11" borderId="16" xfId="0" applyNumberFormat="1" applyFont="1" applyFill="1" applyBorder="1" applyAlignment="1">
      <alignment horizontal="center" vertical="center" wrapText="1"/>
    </xf>
    <xf numFmtId="164" fontId="22" fillId="11" borderId="65" xfId="0" applyNumberFormat="1" applyFont="1" applyFill="1" applyBorder="1" applyAlignment="1">
      <alignment horizontal="center" vertical="center" wrapText="1"/>
    </xf>
    <xf numFmtId="164" fontId="22" fillId="4" borderId="17" xfId="0" applyNumberFormat="1" applyFont="1" applyFill="1" applyBorder="1" applyAlignment="1">
      <alignment horizontal="center" vertical="center" wrapText="1"/>
    </xf>
    <xf numFmtId="164" fontId="22" fillId="4" borderId="6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35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right" vertical="center" wrapText="1"/>
    </xf>
    <xf numFmtId="49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49" fontId="37" fillId="0" borderId="0" xfId="0" applyNumberFormat="1" applyFont="1" applyAlignment="1">
      <alignment horizontal="left" vertical="center" wrapText="1"/>
    </xf>
    <xf numFmtId="0" fontId="13" fillId="10" borderId="36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20" fillId="10" borderId="57" xfId="0" applyFont="1" applyFill="1" applyBorder="1" applyAlignment="1">
      <alignment horizontal="center" vertical="center" wrapText="1"/>
    </xf>
    <xf numFmtId="0" fontId="20" fillId="10" borderId="34" xfId="0" applyFont="1" applyFill="1" applyBorder="1" applyAlignment="1">
      <alignment horizontal="center" vertical="center" wrapText="1"/>
    </xf>
    <xf numFmtId="0" fontId="20" fillId="10" borderId="58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textRotation="90" wrapText="1"/>
    </xf>
    <xf numFmtId="0" fontId="11" fillId="10" borderId="22" xfId="0" applyFont="1" applyFill="1" applyBorder="1" applyAlignment="1">
      <alignment horizontal="center" vertical="center" textRotation="90" wrapText="1"/>
    </xf>
    <xf numFmtId="0" fontId="11" fillId="10" borderId="41" xfId="0" applyFont="1" applyFill="1" applyBorder="1" applyAlignment="1">
      <alignment horizontal="center" vertical="center" textRotation="90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textRotation="90" wrapText="1"/>
    </xf>
    <xf numFmtId="0" fontId="15" fillId="10" borderId="41" xfId="0" applyFont="1" applyFill="1" applyBorder="1" applyAlignment="1">
      <alignment horizontal="center" vertical="center" textRotation="90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textRotation="90" wrapText="1"/>
    </xf>
    <xf numFmtId="0" fontId="13" fillId="4" borderId="28" xfId="0" applyFont="1" applyFill="1" applyBorder="1" applyAlignment="1">
      <alignment horizontal="center" vertical="center" textRotation="90" wrapText="1"/>
    </xf>
    <xf numFmtId="0" fontId="13" fillId="4" borderId="43" xfId="0" applyFont="1" applyFill="1" applyBorder="1" applyAlignment="1">
      <alignment horizontal="center" vertical="center" textRotation="90" wrapText="1"/>
    </xf>
    <xf numFmtId="49" fontId="34" fillId="0" borderId="3" xfId="0" applyNumberFormat="1" applyFont="1" applyBorder="1" applyAlignment="1">
      <alignment horizontal="right" vertical="center" wrapText="1"/>
    </xf>
    <xf numFmtId="49" fontId="35" fillId="0" borderId="3" xfId="0" applyNumberFormat="1" applyFont="1" applyBorder="1" applyAlignment="1">
      <alignment horizontal="left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 wrapText="1"/>
    </xf>
    <xf numFmtId="0" fontId="13" fillId="10" borderId="53" xfId="0" applyFont="1" applyFill="1" applyBorder="1" applyAlignment="1">
      <alignment horizontal="center" vertical="center" textRotation="90" wrapText="1" readingOrder="1"/>
    </xf>
    <xf numFmtId="0" fontId="13" fillId="10" borderId="52" xfId="0" applyFont="1" applyFill="1" applyBorder="1" applyAlignment="1">
      <alignment horizontal="center" vertical="center" textRotation="90" wrapText="1" readingOrder="1"/>
    </xf>
    <xf numFmtId="0" fontId="13" fillId="10" borderId="10" xfId="0" applyFont="1" applyFill="1" applyBorder="1" applyAlignment="1">
      <alignment horizontal="center" vertical="center" textRotation="90" wrapText="1" readingOrder="1"/>
    </xf>
    <xf numFmtId="0" fontId="13" fillId="10" borderId="53" xfId="0" applyFont="1" applyFill="1" applyBorder="1" applyAlignment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49" fontId="45" fillId="7" borderId="8" xfId="0" applyNumberFormat="1" applyFont="1" applyFill="1" applyBorder="1" applyAlignment="1">
      <alignment horizontal="center" vertical="center" wrapText="1"/>
    </xf>
    <xf numFmtId="49" fontId="45" fillId="7" borderId="22" xfId="0" applyNumberFormat="1" applyFont="1" applyFill="1" applyBorder="1" applyAlignment="1">
      <alignment horizontal="center" vertical="center" wrapText="1"/>
    </xf>
    <xf numFmtId="49" fontId="45" fillId="7" borderId="41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 wrapText="1"/>
    </xf>
    <xf numFmtId="164" fontId="13" fillId="0" borderId="41" xfId="0" applyNumberFormat="1" applyFont="1" applyBorder="1" applyAlignment="1">
      <alignment horizontal="center" vertical="center" wrapText="1"/>
    </xf>
    <xf numFmtId="164" fontId="33" fillId="0" borderId="27" xfId="0" applyNumberFormat="1" applyFont="1" applyFill="1" applyBorder="1" applyAlignment="1">
      <alignment horizontal="center" vertical="center"/>
    </xf>
    <xf numFmtId="164" fontId="33" fillId="0" borderId="45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left" vertical="center"/>
    </xf>
    <xf numFmtId="164" fontId="13" fillId="0" borderId="15" xfId="0" applyNumberFormat="1" applyFont="1" applyFill="1" applyBorder="1" applyAlignment="1">
      <alignment horizontal="left" vertical="center"/>
    </xf>
    <xf numFmtId="164" fontId="13" fillId="0" borderId="19" xfId="0" applyNumberFormat="1" applyFont="1" applyFill="1" applyBorder="1" applyAlignment="1">
      <alignment horizontal="left" vertical="center" wrapText="1"/>
    </xf>
    <xf numFmtId="164" fontId="13" fillId="0" borderId="55" xfId="0" applyNumberFormat="1" applyFont="1" applyFill="1" applyBorder="1" applyAlignment="1">
      <alignment horizontal="left" vertical="center" wrapText="1"/>
    </xf>
    <xf numFmtId="164" fontId="13" fillId="0" borderId="56" xfId="0" applyNumberFormat="1" applyFont="1" applyFill="1" applyBorder="1" applyAlignment="1">
      <alignment horizontal="left" vertical="center" wrapText="1"/>
    </xf>
    <xf numFmtId="164" fontId="47" fillId="6" borderId="31" xfId="0" applyNumberFormat="1" applyFont="1" applyFill="1" applyBorder="1" applyAlignment="1">
      <alignment horizontal="center" vertical="center" wrapText="1"/>
    </xf>
    <xf numFmtId="164" fontId="47" fillId="6" borderId="6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CC"/>
      <color rgb="FFFFFFCC"/>
      <color rgb="FF008A3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4528"/>
  <sheetViews>
    <sheetView tabSelected="1" zoomScale="52" zoomScaleNormal="52" zoomScaleSheetLayoutView="68" workbookViewId="0">
      <selection activeCell="G8" sqref="G8:U8"/>
    </sheetView>
  </sheetViews>
  <sheetFormatPr defaultColWidth="9" defaultRowHeight="17.25"/>
  <cols>
    <col min="1" max="1" width="1.75" style="2" customWidth="1"/>
    <col min="2" max="2" width="4.875" style="9" customWidth="1"/>
    <col min="3" max="3" width="8.25" style="23" customWidth="1"/>
    <col min="4" max="4" width="41.25" style="12" customWidth="1"/>
    <col min="5" max="5" width="20.625" style="12" customWidth="1"/>
    <col min="6" max="6" width="6.125" style="26" customWidth="1"/>
    <col min="7" max="7" width="7.75" style="9" customWidth="1"/>
    <col min="8" max="8" width="8.625" style="9" customWidth="1"/>
    <col min="9" max="11" width="6.625" style="9" customWidth="1"/>
    <col min="12" max="16" width="5.625" style="9" customWidth="1"/>
    <col min="17" max="18" width="3.875" style="9" customWidth="1"/>
    <col min="19" max="19" width="3" style="9" customWidth="1"/>
    <col min="20" max="20" width="4.375" style="9" customWidth="1"/>
    <col min="21" max="23" width="5.625" style="9" customWidth="1"/>
    <col min="24" max="25" width="3.875" style="9" customWidth="1"/>
    <col min="26" max="26" width="3" style="9" customWidth="1"/>
    <col min="27" max="27" width="4.375" style="9" customWidth="1"/>
    <col min="28" max="30" width="5.625" style="9" customWidth="1"/>
    <col min="31" max="31" width="4.375" style="9" customWidth="1"/>
    <col min="32" max="32" width="3.875" style="9" customWidth="1"/>
    <col min="33" max="33" width="3" style="9" customWidth="1"/>
    <col min="34" max="34" width="4.625" style="9" customWidth="1"/>
    <col min="35" max="37" width="5.625" style="9" customWidth="1"/>
    <col min="38" max="38" width="4.875" style="9" customWidth="1"/>
    <col min="39" max="39" width="3.875" style="9" customWidth="1"/>
    <col min="40" max="40" width="3" style="9" customWidth="1"/>
    <col min="41" max="41" width="4.375" style="9" customWidth="1"/>
    <col min="42" max="44" width="5.625" style="9" customWidth="1"/>
    <col min="45" max="45" width="4.375" style="9" customWidth="1"/>
    <col min="46" max="46" width="4.125" style="9" customWidth="1"/>
    <col min="47" max="47" width="3" style="9" customWidth="1"/>
    <col min="48" max="48" width="4.625" style="9" customWidth="1"/>
    <col min="49" max="51" width="5.625" style="9" customWidth="1"/>
    <col min="52" max="53" width="4.375" style="9" customWidth="1"/>
    <col min="54" max="54" width="3" style="9" customWidth="1"/>
    <col min="55" max="55" width="4.375" style="9" customWidth="1"/>
    <col min="56" max="56" width="8.5" style="3" customWidth="1"/>
    <col min="57" max="57" width="9" style="9"/>
    <col min="58" max="16384" width="9" style="2"/>
  </cols>
  <sheetData>
    <row r="2" spans="1:57" ht="21" customHeight="1">
      <c r="B2" s="269" t="s">
        <v>114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9"/>
      <c r="T2" s="29"/>
      <c r="U2" s="29"/>
      <c r="V2" s="29"/>
      <c r="W2" s="29"/>
      <c r="X2" s="29"/>
      <c r="Y2" s="29"/>
      <c r="Z2" s="30"/>
      <c r="AA2" s="30"/>
      <c r="AB2" s="270" t="s">
        <v>153</v>
      </c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</row>
    <row r="3" spans="1:57" ht="24.75" customHeight="1">
      <c r="B3" s="346" t="s">
        <v>152</v>
      </c>
      <c r="C3" s="346"/>
      <c r="D3" s="346"/>
      <c r="E3" s="346"/>
      <c r="F3" s="346"/>
      <c r="G3" s="346"/>
      <c r="H3" s="346"/>
      <c r="I3" s="346"/>
      <c r="J3" s="346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3"/>
      <c r="AC3" s="33"/>
      <c r="AD3" s="33"/>
      <c r="AE3" s="33"/>
      <c r="AF3" s="33"/>
      <c r="AG3" s="33"/>
      <c r="AH3" s="33"/>
      <c r="AI3" s="33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3"/>
    </row>
    <row r="4" spans="1:57" ht="20.25" customHeight="1">
      <c r="D4" s="15"/>
      <c r="E4" s="15"/>
      <c r="F4" s="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</row>
    <row r="5" spans="1:57" ht="35.25" customHeight="1">
      <c r="B5" s="5"/>
      <c r="C5" s="24"/>
      <c r="D5" s="343" t="s">
        <v>56</v>
      </c>
      <c r="E5" s="343"/>
      <c r="F5" s="343"/>
      <c r="G5" s="340" t="s">
        <v>55</v>
      </c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7" ht="28.5" customHeight="1">
      <c r="B6" s="10"/>
      <c r="C6" s="22"/>
      <c r="D6" s="343" t="s">
        <v>11</v>
      </c>
      <c r="E6" s="343"/>
      <c r="F6" s="343"/>
      <c r="G6" s="344" t="s">
        <v>34</v>
      </c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10"/>
      <c r="AW6" s="10"/>
      <c r="AX6" s="10"/>
      <c r="AY6" s="10"/>
      <c r="AZ6" s="10"/>
      <c r="BA6" s="10"/>
      <c r="BB6" s="10"/>
      <c r="BC6" s="10"/>
    </row>
    <row r="7" spans="1:57" ht="24.95" customHeight="1">
      <c r="B7" s="10"/>
      <c r="C7" s="22"/>
      <c r="D7" s="343" t="s">
        <v>12</v>
      </c>
      <c r="E7" s="343"/>
      <c r="F7" s="343"/>
      <c r="G7" s="341" t="s">
        <v>43</v>
      </c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48"/>
      <c r="W7" s="48"/>
      <c r="X7" s="48"/>
      <c r="Y7" s="48"/>
      <c r="Z7" s="48"/>
      <c r="AA7" s="48"/>
      <c r="AB7" s="48"/>
      <c r="AC7" s="3"/>
      <c r="AD7" s="3"/>
      <c r="AE7" s="3"/>
      <c r="AF7" s="3"/>
      <c r="AG7" s="3"/>
      <c r="AH7" s="3"/>
      <c r="AI7" s="3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7" ht="24.95" customHeight="1">
      <c r="B8" s="5"/>
      <c r="C8" s="24"/>
      <c r="D8" s="343" t="s">
        <v>13</v>
      </c>
      <c r="E8" s="343"/>
      <c r="F8" s="343"/>
      <c r="G8" s="341" t="s">
        <v>57</v>
      </c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48"/>
      <c r="W8" s="48"/>
      <c r="X8" s="48"/>
      <c r="Y8" s="48"/>
      <c r="Z8" s="48"/>
      <c r="AA8" s="48"/>
      <c r="AB8" s="48"/>
      <c r="AC8" s="3"/>
      <c r="AD8" s="3"/>
      <c r="AE8" s="3"/>
      <c r="AF8" s="3"/>
      <c r="AG8" s="3"/>
      <c r="AH8" s="3"/>
      <c r="AI8" s="3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7" ht="24.95" customHeight="1" thickBot="1">
      <c r="B9" s="5"/>
      <c r="C9" s="24"/>
      <c r="D9" s="364" t="s">
        <v>14</v>
      </c>
      <c r="E9" s="364"/>
      <c r="F9" s="364"/>
      <c r="G9" s="365" t="s">
        <v>18</v>
      </c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</row>
    <row r="10" spans="1:57" ht="21" customHeight="1" thickBot="1">
      <c r="B10" s="353" t="s">
        <v>21</v>
      </c>
      <c r="C10" s="350" t="s">
        <v>20</v>
      </c>
      <c r="D10" s="372" t="s">
        <v>139</v>
      </c>
      <c r="E10" s="373"/>
      <c r="F10" s="369" t="s">
        <v>120</v>
      </c>
      <c r="G10" s="361" t="s">
        <v>1</v>
      </c>
      <c r="H10" s="356" t="s">
        <v>17</v>
      </c>
      <c r="I10" s="356"/>
      <c r="J10" s="356"/>
      <c r="K10" s="356"/>
      <c r="L10" s="356"/>
      <c r="M10" s="356"/>
      <c r="N10" s="347" t="s">
        <v>2</v>
      </c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9"/>
      <c r="AB10" s="347" t="s">
        <v>3</v>
      </c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9"/>
      <c r="AP10" s="347" t="s">
        <v>4</v>
      </c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9"/>
      <c r="BD10" s="376" t="s">
        <v>110</v>
      </c>
    </row>
    <row r="11" spans="1:57" ht="21" customHeight="1" thickBot="1">
      <c r="B11" s="354"/>
      <c r="C11" s="351"/>
      <c r="D11" s="368"/>
      <c r="E11" s="366"/>
      <c r="F11" s="370"/>
      <c r="G11" s="362"/>
      <c r="H11" s="357" t="s">
        <v>5</v>
      </c>
      <c r="I11" s="347" t="s">
        <v>19</v>
      </c>
      <c r="J11" s="348"/>
      <c r="K11" s="348"/>
      <c r="L11" s="348"/>
      <c r="M11" s="349"/>
      <c r="N11" s="359" t="s">
        <v>44</v>
      </c>
      <c r="O11" s="356"/>
      <c r="P11" s="356"/>
      <c r="Q11" s="356"/>
      <c r="R11" s="356"/>
      <c r="S11" s="356"/>
      <c r="T11" s="360"/>
      <c r="U11" s="359" t="s">
        <v>45</v>
      </c>
      <c r="V11" s="356"/>
      <c r="W11" s="356"/>
      <c r="X11" s="356"/>
      <c r="Y11" s="356"/>
      <c r="Z11" s="356"/>
      <c r="AA11" s="360"/>
      <c r="AB11" s="366" t="s">
        <v>46</v>
      </c>
      <c r="AC11" s="367"/>
      <c r="AD11" s="367"/>
      <c r="AE11" s="367"/>
      <c r="AF11" s="368"/>
      <c r="AG11" s="68"/>
      <c r="AH11" s="68"/>
      <c r="AI11" s="347" t="s">
        <v>47</v>
      </c>
      <c r="AJ11" s="348"/>
      <c r="AK11" s="348"/>
      <c r="AL11" s="348"/>
      <c r="AM11" s="348"/>
      <c r="AN11" s="348"/>
      <c r="AO11" s="349"/>
      <c r="AP11" s="347" t="s">
        <v>48</v>
      </c>
      <c r="AQ11" s="348"/>
      <c r="AR11" s="348"/>
      <c r="AS11" s="348"/>
      <c r="AT11" s="348"/>
      <c r="AU11" s="348"/>
      <c r="AV11" s="349"/>
      <c r="AW11" s="347" t="s">
        <v>49</v>
      </c>
      <c r="AX11" s="348"/>
      <c r="AY11" s="348"/>
      <c r="AZ11" s="348"/>
      <c r="BA11" s="348"/>
      <c r="BB11" s="348"/>
      <c r="BC11" s="349"/>
      <c r="BD11" s="377"/>
    </row>
    <row r="12" spans="1:57" ht="90" customHeight="1" thickBot="1">
      <c r="B12" s="355"/>
      <c r="C12" s="352"/>
      <c r="D12" s="374"/>
      <c r="E12" s="375"/>
      <c r="F12" s="371"/>
      <c r="G12" s="363"/>
      <c r="H12" s="358"/>
      <c r="I12" s="66" t="s">
        <v>6</v>
      </c>
      <c r="J12" s="67" t="s">
        <v>7</v>
      </c>
      <c r="K12" s="67" t="s">
        <v>8</v>
      </c>
      <c r="L12" s="67" t="s">
        <v>9</v>
      </c>
      <c r="M12" s="67" t="s">
        <v>10</v>
      </c>
      <c r="N12" s="69" t="s">
        <v>6</v>
      </c>
      <c r="O12" s="70" t="s">
        <v>7</v>
      </c>
      <c r="P12" s="71" t="s">
        <v>8</v>
      </c>
      <c r="Q12" s="71" t="s">
        <v>9</v>
      </c>
      <c r="R12" s="72" t="s">
        <v>10</v>
      </c>
      <c r="S12" s="49" t="s">
        <v>0</v>
      </c>
      <c r="T12" s="50" t="s">
        <v>1</v>
      </c>
      <c r="U12" s="69" t="s">
        <v>6</v>
      </c>
      <c r="V12" s="70" t="s">
        <v>7</v>
      </c>
      <c r="W12" s="71" t="s">
        <v>8</v>
      </c>
      <c r="X12" s="71" t="s">
        <v>9</v>
      </c>
      <c r="Y12" s="72" t="s">
        <v>10</v>
      </c>
      <c r="Z12" s="49" t="s">
        <v>0</v>
      </c>
      <c r="AA12" s="51" t="s">
        <v>1</v>
      </c>
      <c r="AB12" s="69" t="s">
        <v>6</v>
      </c>
      <c r="AC12" s="70" t="s">
        <v>7</v>
      </c>
      <c r="AD12" s="71" t="s">
        <v>8</v>
      </c>
      <c r="AE12" s="71" t="s">
        <v>9</v>
      </c>
      <c r="AF12" s="72" t="s">
        <v>10</v>
      </c>
      <c r="AG12" s="49" t="s">
        <v>0</v>
      </c>
      <c r="AH12" s="51" t="s">
        <v>1</v>
      </c>
      <c r="AI12" s="69" t="s">
        <v>6</v>
      </c>
      <c r="AJ12" s="70" t="s">
        <v>7</v>
      </c>
      <c r="AK12" s="71" t="s">
        <v>8</v>
      </c>
      <c r="AL12" s="71" t="s">
        <v>9</v>
      </c>
      <c r="AM12" s="72" t="s">
        <v>10</v>
      </c>
      <c r="AN12" s="49" t="s">
        <v>0</v>
      </c>
      <c r="AO12" s="51" t="s">
        <v>1</v>
      </c>
      <c r="AP12" s="69" t="s">
        <v>6</v>
      </c>
      <c r="AQ12" s="70" t="s">
        <v>7</v>
      </c>
      <c r="AR12" s="71" t="s">
        <v>8</v>
      </c>
      <c r="AS12" s="71" t="s">
        <v>9</v>
      </c>
      <c r="AT12" s="72" t="s">
        <v>10</v>
      </c>
      <c r="AU12" s="49" t="s">
        <v>0</v>
      </c>
      <c r="AV12" s="52" t="s">
        <v>1</v>
      </c>
      <c r="AW12" s="69" t="s">
        <v>6</v>
      </c>
      <c r="AX12" s="70" t="s">
        <v>7</v>
      </c>
      <c r="AY12" s="71" t="s">
        <v>8</v>
      </c>
      <c r="AZ12" s="71" t="s">
        <v>9</v>
      </c>
      <c r="BA12" s="72" t="s">
        <v>10</v>
      </c>
      <c r="BB12" s="49" t="s">
        <v>0</v>
      </c>
      <c r="BC12" s="51" t="s">
        <v>1</v>
      </c>
      <c r="BD12" s="378"/>
    </row>
    <row r="13" spans="1:57" ht="24" customHeight="1">
      <c r="B13" s="53"/>
      <c r="C13" s="54"/>
      <c r="D13" s="182"/>
      <c r="E13" s="54"/>
      <c r="F13" s="54"/>
      <c r="G13" s="54"/>
      <c r="H13" s="54"/>
      <c r="I13" s="54"/>
      <c r="J13" s="54"/>
      <c r="K13" s="54"/>
      <c r="L13" s="54"/>
      <c r="M13" s="54"/>
      <c r="N13" s="182"/>
      <c r="O13" s="54"/>
      <c r="P13" s="54"/>
      <c r="Q13" s="54"/>
      <c r="R13" s="54"/>
      <c r="S13" s="54"/>
      <c r="T13" s="54"/>
      <c r="U13" s="207" t="s">
        <v>140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5"/>
      <c r="BD13" s="174"/>
    </row>
    <row r="14" spans="1:57" ht="20.100000000000001" customHeight="1">
      <c r="B14" s="380" t="s">
        <v>96</v>
      </c>
      <c r="C14" s="382" t="s">
        <v>73</v>
      </c>
      <c r="D14" s="309" t="s">
        <v>129</v>
      </c>
      <c r="E14" s="310"/>
      <c r="F14" s="73"/>
      <c r="G14" s="74">
        <f>+T14+AA14+AH14+AO14+AV14+BC14</f>
        <v>2</v>
      </c>
      <c r="H14" s="75">
        <v>30</v>
      </c>
      <c r="I14" s="76">
        <f t="shared" ref="I14" si="0">SUM(N14,U14,AB14,AI14,AP14,AW14)</f>
        <v>30</v>
      </c>
      <c r="J14" s="77">
        <f t="shared" ref="I14:M20" si="1">SUM(O14,V14,AC14,AJ14,AQ14,AX14)</f>
        <v>0</v>
      </c>
      <c r="K14" s="78">
        <f t="shared" si="1"/>
        <v>0</v>
      </c>
      <c r="L14" s="78">
        <f t="shared" si="1"/>
        <v>0</v>
      </c>
      <c r="M14" s="79">
        <f t="shared" si="1"/>
        <v>0</v>
      </c>
      <c r="N14" s="80">
        <v>15</v>
      </c>
      <c r="O14" s="78"/>
      <c r="P14" s="78"/>
      <c r="Q14" s="78"/>
      <c r="R14" s="78"/>
      <c r="S14" s="81" t="s">
        <v>26</v>
      </c>
      <c r="T14" s="74">
        <v>1</v>
      </c>
      <c r="U14" s="80">
        <v>15</v>
      </c>
      <c r="V14" s="78"/>
      <c r="W14" s="78"/>
      <c r="X14" s="78"/>
      <c r="Y14" s="78"/>
      <c r="Z14" s="81" t="s">
        <v>28</v>
      </c>
      <c r="AA14" s="74">
        <v>1</v>
      </c>
      <c r="AB14" s="82"/>
      <c r="AC14" s="83"/>
      <c r="AD14" s="83"/>
      <c r="AE14" s="83"/>
      <c r="AF14" s="84"/>
      <c r="AG14" s="101"/>
      <c r="AH14" s="85"/>
      <c r="AI14" s="86"/>
      <c r="AJ14" s="83"/>
      <c r="AK14" s="83"/>
      <c r="AL14" s="83"/>
      <c r="AM14" s="84"/>
      <c r="AN14" s="101"/>
      <c r="AO14" s="74"/>
      <c r="AP14" s="82"/>
      <c r="AQ14" s="83"/>
      <c r="AR14" s="83"/>
      <c r="AS14" s="83"/>
      <c r="AT14" s="84"/>
      <c r="AU14" s="101"/>
      <c r="AV14" s="74"/>
      <c r="AW14" s="87"/>
      <c r="AX14" s="83"/>
      <c r="AY14" s="83"/>
      <c r="AZ14" s="83"/>
      <c r="BA14" s="83"/>
      <c r="BB14" s="102"/>
      <c r="BC14" s="85"/>
      <c r="BD14" s="226"/>
      <c r="BE14" s="2"/>
    </row>
    <row r="15" spans="1:57" ht="20.100000000000001" customHeight="1">
      <c r="B15" s="380"/>
      <c r="C15" s="383"/>
      <c r="D15" s="303"/>
      <c r="E15" s="304"/>
      <c r="F15" s="73"/>
      <c r="G15" s="74">
        <f t="shared" ref="G15:G34" si="2">+T15+AA15+AH15+AO15+AV15+BC15</f>
        <v>4</v>
      </c>
      <c r="H15" s="88">
        <f t="shared" ref="H15:H19" si="3">SUM(I15:M15)</f>
        <v>60</v>
      </c>
      <c r="I15" s="76">
        <f t="shared" ref="I15" si="4">SUM(N15,U15,AB15,AI15,AP15,AW15)</f>
        <v>0</v>
      </c>
      <c r="J15" s="77">
        <f t="shared" si="1"/>
        <v>60</v>
      </c>
      <c r="K15" s="78">
        <f t="shared" si="1"/>
        <v>0</v>
      </c>
      <c r="L15" s="78">
        <f t="shared" si="1"/>
        <v>0</v>
      </c>
      <c r="M15" s="79">
        <f t="shared" si="1"/>
        <v>0</v>
      </c>
      <c r="N15" s="80"/>
      <c r="O15" s="78">
        <v>30</v>
      </c>
      <c r="P15" s="78"/>
      <c r="Q15" s="78"/>
      <c r="R15" s="78"/>
      <c r="S15" s="81" t="s">
        <v>26</v>
      </c>
      <c r="T15" s="89">
        <v>2</v>
      </c>
      <c r="U15" s="80"/>
      <c r="V15" s="78">
        <v>30</v>
      </c>
      <c r="W15" s="78"/>
      <c r="X15" s="78"/>
      <c r="Y15" s="78"/>
      <c r="Z15" s="81" t="s">
        <v>26</v>
      </c>
      <c r="AA15" s="89">
        <v>2</v>
      </c>
      <c r="AB15" s="82"/>
      <c r="AC15" s="83"/>
      <c r="AD15" s="83"/>
      <c r="AE15" s="83"/>
      <c r="AF15" s="84"/>
      <c r="AG15" s="101"/>
      <c r="AH15" s="85"/>
      <c r="AI15" s="86"/>
      <c r="AJ15" s="83"/>
      <c r="AK15" s="83"/>
      <c r="AL15" s="83"/>
      <c r="AM15" s="84"/>
      <c r="AN15" s="101"/>
      <c r="AO15" s="74"/>
      <c r="AP15" s="82"/>
      <c r="AQ15" s="83"/>
      <c r="AR15" s="83"/>
      <c r="AS15" s="83"/>
      <c r="AT15" s="84"/>
      <c r="AU15" s="101"/>
      <c r="AV15" s="74"/>
      <c r="AW15" s="87"/>
      <c r="AX15" s="83"/>
      <c r="AY15" s="83"/>
      <c r="AZ15" s="83"/>
      <c r="BA15" s="83"/>
      <c r="BB15" s="102"/>
      <c r="BC15" s="85"/>
      <c r="BD15" s="227"/>
      <c r="BE15" s="2"/>
    </row>
    <row r="16" spans="1:57" ht="20.100000000000001" customHeight="1">
      <c r="A16" s="19"/>
      <c r="B16" s="380"/>
      <c r="C16" s="382" t="s">
        <v>74</v>
      </c>
      <c r="D16" s="309" t="s">
        <v>36</v>
      </c>
      <c r="E16" s="310"/>
      <c r="F16" s="73">
        <f t="shared" ref="F16:F23" si="5">G16</f>
        <v>3</v>
      </c>
      <c r="G16" s="89">
        <f t="shared" si="2"/>
        <v>3</v>
      </c>
      <c r="H16" s="88">
        <f t="shared" si="3"/>
        <v>45</v>
      </c>
      <c r="I16" s="76">
        <f t="shared" si="1"/>
        <v>45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9">
        <f t="shared" si="1"/>
        <v>0</v>
      </c>
      <c r="N16" s="90"/>
      <c r="O16" s="84"/>
      <c r="P16" s="84"/>
      <c r="Q16" s="84"/>
      <c r="R16" s="84"/>
      <c r="S16" s="81"/>
      <c r="T16" s="74"/>
      <c r="U16" s="90"/>
      <c r="V16" s="84"/>
      <c r="W16" s="84"/>
      <c r="X16" s="84"/>
      <c r="Y16" s="84"/>
      <c r="Z16" s="101"/>
      <c r="AA16" s="91"/>
      <c r="AB16" s="92">
        <v>15</v>
      </c>
      <c r="AC16" s="78"/>
      <c r="AD16" s="78"/>
      <c r="AE16" s="78"/>
      <c r="AF16" s="78"/>
      <c r="AG16" s="101" t="s">
        <v>26</v>
      </c>
      <c r="AH16" s="91">
        <v>1</v>
      </c>
      <c r="AI16" s="93">
        <v>15</v>
      </c>
      <c r="AJ16" s="78"/>
      <c r="AK16" s="78"/>
      <c r="AL16" s="78"/>
      <c r="AM16" s="78"/>
      <c r="AN16" s="101" t="s">
        <v>26</v>
      </c>
      <c r="AO16" s="91">
        <v>1</v>
      </c>
      <c r="AP16" s="92">
        <v>15</v>
      </c>
      <c r="AQ16" s="78"/>
      <c r="AR16" s="78"/>
      <c r="AS16" s="78"/>
      <c r="AT16" s="78"/>
      <c r="AU16" s="101" t="s">
        <v>28</v>
      </c>
      <c r="AV16" s="91">
        <v>1</v>
      </c>
      <c r="AW16" s="90"/>
      <c r="AX16" s="84"/>
      <c r="AY16" s="84"/>
      <c r="AZ16" s="84"/>
      <c r="BA16" s="84"/>
      <c r="BB16" s="188"/>
      <c r="BC16" s="94"/>
      <c r="BD16" s="228"/>
    </row>
    <row r="17" spans="1:57" ht="20.100000000000001" customHeight="1">
      <c r="A17" s="19"/>
      <c r="B17" s="380"/>
      <c r="C17" s="383"/>
      <c r="D17" s="303"/>
      <c r="E17" s="304"/>
      <c r="F17" s="73">
        <f t="shared" si="5"/>
        <v>3</v>
      </c>
      <c r="G17" s="89">
        <f t="shared" si="2"/>
        <v>3</v>
      </c>
      <c r="H17" s="88">
        <f t="shared" si="3"/>
        <v>45</v>
      </c>
      <c r="I17" s="76">
        <f t="shared" si="1"/>
        <v>0</v>
      </c>
      <c r="J17" s="77">
        <f t="shared" si="1"/>
        <v>45</v>
      </c>
      <c r="K17" s="77">
        <f t="shared" si="1"/>
        <v>0</v>
      </c>
      <c r="L17" s="77">
        <f t="shared" si="1"/>
        <v>0</v>
      </c>
      <c r="M17" s="79">
        <f t="shared" si="1"/>
        <v>0</v>
      </c>
      <c r="N17" s="90"/>
      <c r="O17" s="84"/>
      <c r="P17" s="84"/>
      <c r="Q17" s="84"/>
      <c r="R17" s="84"/>
      <c r="S17" s="81"/>
      <c r="T17" s="74"/>
      <c r="U17" s="90"/>
      <c r="V17" s="84"/>
      <c r="W17" s="84"/>
      <c r="X17" s="84"/>
      <c r="Y17" s="84"/>
      <c r="Z17" s="101"/>
      <c r="AA17" s="91"/>
      <c r="AB17" s="95"/>
      <c r="AC17" s="78">
        <v>15</v>
      </c>
      <c r="AD17" s="78"/>
      <c r="AE17" s="78"/>
      <c r="AF17" s="78"/>
      <c r="AG17" s="101" t="s">
        <v>26</v>
      </c>
      <c r="AH17" s="91">
        <v>1</v>
      </c>
      <c r="AI17" s="96"/>
      <c r="AJ17" s="78">
        <v>15</v>
      </c>
      <c r="AK17" s="78"/>
      <c r="AL17" s="78"/>
      <c r="AM17" s="78"/>
      <c r="AN17" s="101" t="s">
        <v>26</v>
      </c>
      <c r="AO17" s="91">
        <v>1</v>
      </c>
      <c r="AP17" s="95"/>
      <c r="AQ17" s="78">
        <v>15</v>
      </c>
      <c r="AR17" s="78"/>
      <c r="AS17" s="78"/>
      <c r="AT17" s="78"/>
      <c r="AU17" s="101" t="s">
        <v>26</v>
      </c>
      <c r="AV17" s="91">
        <v>1</v>
      </c>
      <c r="AW17" s="90"/>
      <c r="AX17" s="84"/>
      <c r="AY17" s="84"/>
      <c r="AZ17" s="84"/>
      <c r="BA17" s="84"/>
      <c r="BB17" s="188"/>
      <c r="BC17" s="94"/>
      <c r="BD17" s="227"/>
    </row>
    <row r="18" spans="1:57" s="18" customFormat="1" ht="38.25" customHeight="1">
      <c r="B18" s="380"/>
      <c r="C18" s="41" t="s">
        <v>75</v>
      </c>
      <c r="D18" s="295" t="s">
        <v>59</v>
      </c>
      <c r="E18" s="296"/>
      <c r="F18" s="73">
        <f t="shared" si="5"/>
        <v>6</v>
      </c>
      <c r="G18" s="74">
        <f t="shared" si="2"/>
        <v>6</v>
      </c>
      <c r="H18" s="75">
        <f t="shared" si="3"/>
        <v>45</v>
      </c>
      <c r="I18" s="97">
        <f t="shared" si="1"/>
        <v>0</v>
      </c>
      <c r="J18" s="78">
        <f t="shared" si="1"/>
        <v>0</v>
      </c>
      <c r="K18" s="78">
        <f t="shared" si="1"/>
        <v>45</v>
      </c>
      <c r="L18" s="78">
        <f t="shared" si="1"/>
        <v>0</v>
      </c>
      <c r="M18" s="98">
        <f t="shared" si="1"/>
        <v>0</v>
      </c>
      <c r="N18" s="99"/>
      <c r="O18" s="100"/>
      <c r="P18" s="100"/>
      <c r="Q18" s="100"/>
      <c r="R18" s="100"/>
      <c r="S18" s="101"/>
      <c r="T18" s="91"/>
      <c r="U18" s="99"/>
      <c r="V18" s="100"/>
      <c r="W18" s="100"/>
      <c r="X18" s="100"/>
      <c r="Y18" s="100"/>
      <c r="Z18" s="101"/>
      <c r="AA18" s="91"/>
      <c r="AB18" s="80"/>
      <c r="AC18" s="78"/>
      <c r="AD18" s="78">
        <v>15</v>
      </c>
      <c r="AE18" s="78"/>
      <c r="AF18" s="78"/>
      <c r="AG18" s="81" t="s">
        <v>26</v>
      </c>
      <c r="AH18" s="74">
        <v>2</v>
      </c>
      <c r="AI18" s="80"/>
      <c r="AJ18" s="78"/>
      <c r="AK18" s="78">
        <v>15</v>
      </c>
      <c r="AL18" s="78"/>
      <c r="AM18" s="78"/>
      <c r="AN18" s="81" t="s">
        <v>26</v>
      </c>
      <c r="AO18" s="74">
        <v>2</v>
      </c>
      <c r="AP18" s="80"/>
      <c r="AQ18" s="78"/>
      <c r="AR18" s="78">
        <v>15</v>
      </c>
      <c r="AS18" s="78"/>
      <c r="AT18" s="78"/>
      <c r="AU18" s="101" t="s">
        <v>26</v>
      </c>
      <c r="AV18" s="91">
        <v>2</v>
      </c>
      <c r="AW18" s="90"/>
      <c r="AX18" s="84"/>
      <c r="AY18" s="84"/>
      <c r="AZ18" s="84"/>
      <c r="BA18" s="84"/>
      <c r="BB18" s="101"/>
      <c r="BC18" s="94"/>
      <c r="BD18" s="229">
        <v>5</v>
      </c>
      <c r="BE18" s="16"/>
    </row>
    <row r="19" spans="1:57" ht="20.100000000000001" customHeight="1">
      <c r="B19" s="380"/>
      <c r="C19" s="42" t="s">
        <v>105</v>
      </c>
      <c r="D19" s="295" t="s">
        <v>109</v>
      </c>
      <c r="E19" s="296"/>
      <c r="F19" s="73">
        <f t="shared" si="5"/>
        <v>6</v>
      </c>
      <c r="G19" s="89">
        <f t="shared" si="2"/>
        <v>6</v>
      </c>
      <c r="H19" s="88">
        <f t="shared" si="3"/>
        <v>30</v>
      </c>
      <c r="I19" s="76">
        <f t="shared" si="1"/>
        <v>0</v>
      </c>
      <c r="J19" s="77">
        <f t="shared" si="1"/>
        <v>0</v>
      </c>
      <c r="K19" s="77">
        <f t="shared" si="1"/>
        <v>30</v>
      </c>
      <c r="L19" s="77">
        <f t="shared" si="1"/>
        <v>0</v>
      </c>
      <c r="M19" s="79">
        <f t="shared" si="1"/>
        <v>0</v>
      </c>
      <c r="N19" s="80"/>
      <c r="O19" s="78"/>
      <c r="P19" s="78">
        <v>15</v>
      </c>
      <c r="Q19" s="78"/>
      <c r="R19" s="78"/>
      <c r="S19" s="102" t="s">
        <v>26</v>
      </c>
      <c r="T19" s="103">
        <v>3</v>
      </c>
      <c r="U19" s="80"/>
      <c r="V19" s="78"/>
      <c r="W19" s="78">
        <v>15</v>
      </c>
      <c r="X19" s="78"/>
      <c r="Y19" s="78"/>
      <c r="Z19" s="101" t="s">
        <v>26</v>
      </c>
      <c r="AA19" s="91">
        <v>3</v>
      </c>
      <c r="AB19" s="99"/>
      <c r="AC19" s="100"/>
      <c r="AD19" s="100"/>
      <c r="AE19" s="100"/>
      <c r="AF19" s="100"/>
      <c r="AG19" s="101"/>
      <c r="AH19" s="91"/>
      <c r="AI19" s="99"/>
      <c r="AJ19" s="100"/>
      <c r="AK19" s="100"/>
      <c r="AL19" s="100"/>
      <c r="AM19" s="100"/>
      <c r="AN19" s="101"/>
      <c r="AO19" s="91"/>
      <c r="AP19" s="99"/>
      <c r="AQ19" s="100"/>
      <c r="AR19" s="100"/>
      <c r="AS19" s="100"/>
      <c r="AT19" s="100"/>
      <c r="AU19" s="101"/>
      <c r="AV19" s="91"/>
      <c r="AW19" s="99"/>
      <c r="AX19" s="100"/>
      <c r="AY19" s="100"/>
      <c r="AZ19" s="100"/>
      <c r="BA19" s="100"/>
      <c r="BB19" s="101"/>
      <c r="BC19" s="94"/>
      <c r="BD19" s="229" t="s">
        <v>67</v>
      </c>
    </row>
    <row r="20" spans="1:57" ht="20.100000000000001" customHeight="1">
      <c r="B20" s="380"/>
      <c r="C20" s="42" t="s">
        <v>76</v>
      </c>
      <c r="D20" s="295" t="s">
        <v>99</v>
      </c>
      <c r="E20" s="296"/>
      <c r="F20" s="73">
        <f t="shared" si="5"/>
        <v>8</v>
      </c>
      <c r="G20" s="74">
        <f t="shared" si="2"/>
        <v>8</v>
      </c>
      <c r="H20" s="75">
        <v>30</v>
      </c>
      <c r="I20" s="97">
        <v>0</v>
      </c>
      <c r="J20" s="77">
        <f t="shared" si="1"/>
        <v>0</v>
      </c>
      <c r="K20" s="77">
        <f t="shared" si="1"/>
        <v>30</v>
      </c>
      <c r="L20" s="78">
        <v>0</v>
      </c>
      <c r="M20" s="98">
        <v>0</v>
      </c>
      <c r="N20" s="90"/>
      <c r="O20" s="84"/>
      <c r="P20" s="84"/>
      <c r="Q20" s="84"/>
      <c r="R20" s="84"/>
      <c r="S20" s="101"/>
      <c r="T20" s="104"/>
      <c r="U20" s="90"/>
      <c r="V20" s="84"/>
      <c r="W20" s="84"/>
      <c r="X20" s="84"/>
      <c r="Y20" s="84"/>
      <c r="Z20" s="101"/>
      <c r="AA20" s="91"/>
      <c r="AB20" s="80"/>
      <c r="AC20" s="78"/>
      <c r="AD20" s="78">
        <v>15</v>
      </c>
      <c r="AE20" s="78"/>
      <c r="AF20" s="78"/>
      <c r="AG20" s="102" t="s">
        <v>26</v>
      </c>
      <c r="AH20" s="103">
        <v>4</v>
      </c>
      <c r="AI20" s="80"/>
      <c r="AJ20" s="78"/>
      <c r="AK20" s="78">
        <v>15</v>
      </c>
      <c r="AL20" s="78"/>
      <c r="AM20" s="78"/>
      <c r="AN20" s="101" t="s">
        <v>26</v>
      </c>
      <c r="AO20" s="91">
        <v>4</v>
      </c>
      <c r="AP20" s="99"/>
      <c r="AQ20" s="100"/>
      <c r="AR20" s="100"/>
      <c r="AS20" s="100"/>
      <c r="AT20" s="100"/>
      <c r="AU20" s="101"/>
      <c r="AV20" s="103"/>
      <c r="AW20" s="99"/>
      <c r="AX20" s="100"/>
      <c r="AY20" s="100"/>
      <c r="AZ20" s="100"/>
      <c r="BA20" s="100"/>
      <c r="BB20" s="101"/>
      <c r="BC20" s="94"/>
      <c r="BD20" s="229" t="s">
        <v>67</v>
      </c>
    </row>
    <row r="21" spans="1:57" ht="20.100000000000001" customHeight="1">
      <c r="B21" s="380"/>
      <c r="C21" s="41" t="s">
        <v>77</v>
      </c>
      <c r="D21" s="299" t="s">
        <v>62</v>
      </c>
      <c r="E21" s="300"/>
      <c r="F21" s="73">
        <f t="shared" si="5"/>
        <v>8</v>
      </c>
      <c r="G21" s="89">
        <f t="shared" si="2"/>
        <v>8</v>
      </c>
      <c r="H21" s="88">
        <f t="shared" ref="H21:H26" si="6">SUM(I21:M21)</f>
        <v>120</v>
      </c>
      <c r="I21" s="105">
        <f>SUM(N21,U21,AB21,AI21,AP21,AW21)</f>
        <v>0</v>
      </c>
      <c r="J21" s="77">
        <f>SUM(O21,V21,AC21,AJ21,AQ21,AX21)</f>
        <v>120</v>
      </c>
      <c r="K21" s="77">
        <f>SUM(P21,W21,AD21,AK21,AR21,AY21)</f>
        <v>0</v>
      </c>
      <c r="L21" s="77">
        <f>SUM(Q21,X21,AE21,AL21,AS21,AZ21)</f>
        <v>0</v>
      </c>
      <c r="M21" s="79">
        <f>SUM(R21,Y21,AF21,AM21,AT21,BA21)</f>
        <v>0</v>
      </c>
      <c r="N21" s="76"/>
      <c r="O21" s="106">
        <v>30</v>
      </c>
      <c r="P21" s="77"/>
      <c r="Q21" s="77"/>
      <c r="R21" s="77"/>
      <c r="S21" s="107" t="s">
        <v>26</v>
      </c>
      <c r="T21" s="89">
        <v>2</v>
      </c>
      <c r="U21" s="92"/>
      <c r="V21" s="106">
        <v>30</v>
      </c>
      <c r="W21" s="77"/>
      <c r="X21" s="77"/>
      <c r="Y21" s="77"/>
      <c r="Z21" s="107" t="s">
        <v>26</v>
      </c>
      <c r="AA21" s="89">
        <v>2</v>
      </c>
      <c r="AB21" s="77"/>
      <c r="AC21" s="106">
        <v>30</v>
      </c>
      <c r="AD21" s="77"/>
      <c r="AE21" s="77"/>
      <c r="AF21" s="77"/>
      <c r="AG21" s="107" t="s">
        <v>26</v>
      </c>
      <c r="AH21" s="89">
        <v>2</v>
      </c>
      <c r="AI21" s="77"/>
      <c r="AJ21" s="106">
        <v>30</v>
      </c>
      <c r="AK21" s="77"/>
      <c r="AL21" s="77"/>
      <c r="AM21" s="77"/>
      <c r="AN21" s="107" t="s">
        <v>28</v>
      </c>
      <c r="AO21" s="89">
        <v>2</v>
      </c>
      <c r="AP21" s="108"/>
      <c r="AQ21" s="109"/>
      <c r="AR21" s="109"/>
      <c r="AS21" s="109"/>
      <c r="AT21" s="110"/>
      <c r="AU21" s="102"/>
      <c r="AV21" s="103"/>
      <c r="AW21" s="108"/>
      <c r="AX21" s="109"/>
      <c r="AY21" s="109"/>
      <c r="AZ21" s="109"/>
      <c r="BA21" s="109"/>
      <c r="BB21" s="189"/>
      <c r="BC21" s="103"/>
      <c r="BD21" s="226"/>
    </row>
    <row r="22" spans="1:57" s="18" customFormat="1" ht="20.100000000000001" customHeight="1">
      <c r="A22" s="20"/>
      <c r="B22" s="380"/>
      <c r="C22" s="43" t="s">
        <v>78</v>
      </c>
      <c r="D22" s="295" t="s">
        <v>53</v>
      </c>
      <c r="E22" s="296"/>
      <c r="F22" s="73">
        <f t="shared" si="5"/>
        <v>4</v>
      </c>
      <c r="G22" s="89">
        <f t="shared" si="2"/>
        <v>4</v>
      </c>
      <c r="H22" s="88">
        <f t="shared" si="6"/>
        <v>30</v>
      </c>
      <c r="I22" s="76">
        <f t="shared" ref="I22:M23" si="7">SUM(N22,U22,AB22,AI22,AP22,AW22)</f>
        <v>0</v>
      </c>
      <c r="J22" s="77">
        <f t="shared" si="7"/>
        <v>30</v>
      </c>
      <c r="K22" s="77">
        <f t="shared" si="7"/>
        <v>0</v>
      </c>
      <c r="L22" s="77">
        <f t="shared" si="7"/>
        <v>0</v>
      </c>
      <c r="M22" s="79">
        <f t="shared" si="7"/>
        <v>0</v>
      </c>
      <c r="N22" s="76"/>
      <c r="O22" s="78">
        <v>15</v>
      </c>
      <c r="P22" s="78"/>
      <c r="Q22" s="78"/>
      <c r="R22" s="78"/>
      <c r="S22" s="101" t="s">
        <v>26</v>
      </c>
      <c r="T22" s="91">
        <v>2</v>
      </c>
      <c r="U22" s="92"/>
      <c r="V22" s="78">
        <v>15</v>
      </c>
      <c r="W22" s="78"/>
      <c r="X22" s="78"/>
      <c r="Y22" s="78"/>
      <c r="Z22" s="101" t="s">
        <v>26</v>
      </c>
      <c r="AA22" s="91">
        <v>2</v>
      </c>
      <c r="AB22" s="112"/>
      <c r="AC22" s="113"/>
      <c r="AD22" s="113"/>
      <c r="AE22" s="113"/>
      <c r="AF22" s="114"/>
      <c r="AG22" s="102"/>
      <c r="AH22" s="115"/>
      <c r="AI22" s="116"/>
      <c r="AJ22" s="113"/>
      <c r="AK22" s="113"/>
      <c r="AL22" s="113"/>
      <c r="AM22" s="114"/>
      <c r="AN22" s="107"/>
      <c r="AO22" s="89"/>
      <c r="AP22" s="112"/>
      <c r="AQ22" s="113"/>
      <c r="AR22" s="113"/>
      <c r="AS22" s="113"/>
      <c r="AT22" s="114"/>
      <c r="AU22" s="102"/>
      <c r="AV22" s="103"/>
      <c r="AW22" s="108"/>
      <c r="AX22" s="109"/>
      <c r="AY22" s="109"/>
      <c r="AZ22" s="109"/>
      <c r="BA22" s="109"/>
      <c r="BB22" s="189"/>
      <c r="BC22" s="103"/>
      <c r="BD22" s="227"/>
      <c r="BE22" s="16"/>
    </row>
    <row r="23" spans="1:57" ht="20.100000000000001" customHeight="1">
      <c r="B23" s="380"/>
      <c r="C23" s="43" t="s">
        <v>79</v>
      </c>
      <c r="D23" s="295" t="s">
        <v>98</v>
      </c>
      <c r="E23" s="296"/>
      <c r="F23" s="73">
        <f t="shared" si="5"/>
        <v>4</v>
      </c>
      <c r="G23" s="89">
        <f t="shared" si="2"/>
        <v>4</v>
      </c>
      <c r="H23" s="88">
        <f t="shared" si="6"/>
        <v>60</v>
      </c>
      <c r="I23" s="76">
        <f t="shared" si="7"/>
        <v>0</v>
      </c>
      <c r="J23" s="77">
        <f t="shared" si="7"/>
        <v>60</v>
      </c>
      <c r="K23" s="77">
        <f t="shared" si="7"/>
        <v>0</v>
      </c>
      <c r="L23" s="77">
        <f t="shared" si="7"/>
        <v>0</v>
      </c>
      <c r="M23" s="79">
        <f t="shared" si="7"/>
        <v>0</v>
      </c>
      <c r="N23" s="86"/>
      <c r="O23" s="117"/>
      <c r="P23" s="117"/>
      <c r="Q23" s="117"/>
      <c r="R23" s="117"/>
      <c r="S23" s="102"/>
      <c r="T23" s="103"/>
      <c r="U23" s="82"/>
      <c r="V23" s="117"/>
      <c r="W23" s="117"/>
      <c r="X23" s="117"/>
      <c r="Y23" s="117"/>
      <c r="Z23" s="102"/>
      <c r="AA23" s="103"/>
      <c r="AB23" s="82"/>
      <c r="AC23" s="117"/>
      <c r="AD23" s="117"/>
      <c r="AE23" s="117"/>
      <c r="AF23" s="117"/>
      <c r="AG23" s="102"/>
      <c r="AH23" s="103"/>
      <c r="AI23" s="82"/>
      <c r="AJ23" s="117"/>
      <c r="AK23" s="117"/>
      <c r="AL23" s="117"/>
      <c r="AM23" s="117"/>
      <c r="AN23" s="102"/>
      <c r="AO23" s="103"/>
      <c r="AP23" s="92"/>
      <c r="AQ23" s="106">
        <v>30</v>
      </c>
      <c r="AR23" s="106"/>
      <c r="AS23" s="106"/>
      <c r="AT23" s="106"/>
      <c r="AU23" s="102" t="s">
        <v>26</v>
      </c>
      <c r="AV23" s="103">
        <v>2</v>
      </c>
      <c r="AW23" s="92"/>
      <c r="AX23" s="106">
        <v>30</v>
      </c>
      <c r="AY23" s="106"/>
      <c r="AZ23" s="106"/>
      <c r="BA23" s="77"/>
      <c r="BB23" s="213" t="s">
        <v>26</v>
      </c>
      <c r="BC23" s="212">
        <v>2</v>
      </c>
      <c r="BD23" s="230"/>
    </row>
    <row r="24" spans="1:57" ht="20.100000000000001" customHeight="1">
      <c r="B24" s="380"/>
      <c r="C24" s="222" t="s">
        <v>80</v>
      </c>
      <c r="D24" s="384" t="s">
        <v>35</v>
      </c>
      <c r="E24" s="385"/>
      <c r="F24" s="73"/>
      <c r="G24" s="89">
        <f t="shared" si="2"/>
        <v>4</v>
      </c>
      <c r="H24" s="88">
        <f t="shared" si="6"/>
        <v>60</v>
      </c>
      <c r="I24" s="76">
        <f t="shared" ref="I24:M28" si="8">SUM(N24,U24,AB24,AI24,AP24,AW24)</f>
        <v>60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9">
        <f t="shared" si="8"/>
        <v>0</v>
      </c>
      <c r="N24" s="76">
        <v>30</v>
      </c>
      <c r="O24" s="77"/>
      <c r="P24" s="77"/>
      <c r="Q24" s="77"/>
      <c r="R24" s="77"/>
      <c r="S24" s="102" t="s">
        <v>26</v>
      </c>
      <c r="T24" s="103">
        <v>2</v>
      </c>
      <c r="U24" s="76">
        <v>30</v>
      </c>
      <c r="V24" s="77"/>
      <c r="W24" s="77"/>
      <c r="X24" s="77"/>
      <c r="Y24" s="77"/>
      <c r="Z24" s="102" t="s">
        <v>28</v>
      </c>
      <c r="AA24" s="103">
        <v>2</v>
      </c>
      <c r="AB24" s="118"/>
      <c r="AC24" s="114"/>
      <c r="AD24" s="114"/>
      <c r="AE24" s="114"/>
      <c r="AF24" s="114"/>
      <c r="AG24" s="102"/>
      <c r="AH24" s="103"/>
      <c r="AI24" s="118"/>
      <c r="AJ24" s="114"/>
      <c r="AK24" s="114"/>
      <c r="AL24" s="114"/>
      <c r="AM24" s="114"/>
      <c r="AN24" s="102"/>
      <c r="AO24" s="103"/>
      <c r="AP24" s="118"/>
      <c r="AQ24" s="114"/>
      <c r="AR24" s="114"/>
      <c r="AS24" s="114"/>
      <c r="AT24" s="114"/>
      <c r="AU24" s="102"/>
      <c r="AV24" s="103"/>
      <c r="AW24" s="119"/>
      <c r="AX24" s="114"/>
      <c r="AY24" s="114"/>
      <c r="AZ24" s="114"/>
      <c r="BA24" s="114"/>
      <c r="BB24" s="102"/>
      <c r="BC24" s="103"/>
      <c r="BD24" s="226"/>
    </row>
    <row r="25" spans="1:57" ht="39" customHeight="1">
      <c r="B25" s="380"/>
      <c r="C25" s="222" t="s">
        <v>81</v>
      </c>
      <c r="D25" s="386" t="s">
        <v>128</v>
      </c>
      <c r="E25" s="385"/>
      <c r="F25" s="73"/>
      <c r="G25" s="89">
        <f t="shared" si="2"/>
        <v>8</v>
      </c>
      <c r="H25" s="88">
        <f t="shared" si="6"/>
        <v>120</v>
      </c>
      <c r="I25" s="76">
        <f t="shared" si="8"/>
        <v>120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9">
        <f t="shared" si="8"/>
        <v>0</v>
      </c>
      <c r="N25" s="120"/>
      <c r="O25" s="110"/>
      <c r="P25" s="110"/>
      <c r="Q25" s="110"/>
      <c r="R25" s="110"/>
      <c r="S25" s="102"/>
      <c r="T25" s="103"/>
      <c r="U25" s="121"/>
      <c r="V25" s="122"/>
      <c r="W25" s="122"/>
      <c r="X25" s="122"/>
      <c r="Y25" s="122"/>
      <c r="Z25" s="102"/>
      <c r="AA25" s="103"/>
      <c r="AB25" s="76">
        <v>30</v>
      </c>
      <c r="AC25" s="77"/>
      <c r="AD25" s="77"/>
      <c r="AE25" s="77"/>
      <c r="AF25" s="77"/>
      <c r="AG25" s="102" t="s">
        <v>26</v>
      </c>
      <c r="AH25" s="103">
        <v>2</v>
      </c>
      <c r="AI25" s="76">
        <v>30</v>
      </c>
      <c r="AJ25" s="77"/>
      <c r="AK25" s="77"/>
      <c r="AL25" s="77"/>
      <c r="AM25" s="77"/>
      <c r="AN25" s="101" t="s">
        <v>26</v>
      </c>
      <c r="AO25" s="103">
        <v>2</v>
      </c>
      <c r="AP25" s="76">
        <v>30</v>
      </c>
      <c r="AQ25" s="77"/>
      <c r="AR25" s="77"/>
      <c r="AS25" s="77"/>
      <c r="AT25" s="77"/>
      <c r="AU25" s="102" t="s">
        <v>26</v>
      </c>
      <c r="AV25" s="103">
        <v>2</v>
      </c>
      <c r="AW25" s="123">
        <v>30</v>
      </c>
      <c r="AX25" s="77"/>
      <c r="AY25" s="77"/>
      <c r="AZ25" s="77"/>
      <c r="BA25" s="77"/>
      <c r="BB25" s="102" t="s">
        <v>28</v>
      </c>
      <c r="BC25" s="103">
        <v>2</v>
      </c>
      <c r="BD25" s="226"/>
    </row>
    <row r="26" spans="1:57" ht="20.100000000000001" customHeight="1">
      <c r="B26" s="380"/>
      <c r="C26" s="41" t="s">
        <v>82</v>
      </c>
      <c r="D26" s="305" t="s">
        <v>58</v>
      </c>
      <c r="E26" s="306"/>
      <c r="F26" s="73"/>
      <c r="G26" s="89">
        <f t="shared" si="2"/>
        <v>4</v>
      </c>
      <c r="H26" s="88">
        <f t="shared" si="6"/>
        <v>60</v>
      </c>
      <c r="I26" s="76">
        <f t="shared" si="8"/>
        <v>0</v>
      </c>
      <c r="J26" s="77">
        <f t="shared" si="8"/>
        <v>0</v>
      </c>
      <c r="K26" s="77">
        <f t="shared" si="8"/>
        <v>0</v>
      </c>
      <c r="L26" s="77">
        <f t="shared" si="8"/>
        <v>60</v>
      </c>
      <c r="M26" s="79">
        <f t="shared" si="8"/>
        <v>0</v>
      </c>
      <c r="N26" s="120"/>
      <c r="O26" s="110"/>
      <c r="P26" s="110"/>
      <c r="Q26" s="110"/>
      <c r="R26" s="110"/>
      <c r="S26" s="102"/>
      <c r="T26" s="103"/>
      <c r="U26" s="108"/>
      <c r="V26" s="109"/>
      <c r="W26" s="109"/>
      <c r="X26" s="109"/>
      <c r="Y26" s="110"/>
      <c r="Z26" s="107"/>
      <c r="AA26" s="89"/>
      <c r="AB26" s="86"/>
      <c r="AC26" s="117"/>
      <c r="AD26" s="117"/>
      <c r="AE26" s="117"/>
      <c r="AF26" s="122"/>
      <c r="AG26" s="107"/>
      <c r="AH26" s="89"/>
      <c r="AI26" s="86"/>
      <c r="AJ26" s="117"/>
      <c r="AK26" s="117"/>
      <c r="AL26" s="117"/>
      <c r="AM26" s="122"/>
      <c r="AN26" s="107"/>
      <c r="AO26" s="89"/>
      <c r="AP26" s="92"/>
      <c r="AQ26" s="106"/>
      <c r="AR26" s="106"/>
      <c r="AS26" s="106">
        <v>30</v>
      </c>
      <c r="AT26" s="77"/>
      <c r="AU26" s="102" t="s">
        <v>26</v>
      </c>
      <c r="AV26" s="103">
        <v>2</v>
      </c>
      <c r="AW26" s="93"/>
      <c r="AX26" s="106"/>
      <c r="AY26" s="106"/>
      <c r="AZ26" s="106">
        <v>30</v>
      </c>
      <c r="BA26" s="77"/>
      <c r="BB26" s="189" t="s">
        <v>26</v>
      </c>
      <c r="BC26" s="103">
        <v>2</v>
      </c>
      <c r="BD26" s="227"/>
    </row>
    <row r="27" spans="1:57" ht="20.100000000000001" customHeight="1">
      <c r="A27" s="19"/>
      <c r="B27" s="380"/>
      <c r="C27" s="43" t="s">
        <v>83</v>
      </c>
      <c r="D27" s="311" t="s">
        <v>60</v>
      </c>
      <c r="E27" s="312"/>
      <c r="F27" s="73"/>
      <c r="G27" s="74">
        <f t="shared" si="2"/>
        <v>2</v>
      </c>
      <c r="H27" s="75">
        <v>30</v>
      </c>
      <c r="I27" s="80">
        <v>0</v>
      </c>
      <c r="J27" s="78"/>
      <c r="K27" s="77">
        <f t="shared" si="8"/>
        <v>30</v>
      </c>
      <c r="L27" s="78">
        <v>0</v>
      </c>
      <c r="M27" s="98">
        <v>0</v>
      </c>
      <c r="N27" s="90"/>
      <c r="O27" s="84"/>
      <c r="P27" s="84"/>
      <c r="Q27" s="84"/>
      <c r="R27" s="84"/>
      <c r="S27" s="101"/>
      <c r="T27" s="91"/>
      <c r="U27" s="95"/>
      <c r="V27" s="78"/>
      <c r="W27" s="124">
        <v>30</v>
      </c>
      <c r="X27" s="124"/>
      <c r="Y27" s="78"/>
      <c r="Z27" s="81" t="s">
        <v>26</v>
      </c>
      <c r="AA27" s="89">
        <v>2</v>
      </c>
      <c r="AB27" s="125"/>
      <c r="AC27" s="126"/>
      <c r="AD27" s="126"/>
      <c r="AE27" s="126"/>
      <c r="AF27" s="126"/>
      <c r="AG27" s="101"/>
      <c r="AH27" s="91"/>
      <c r="AI27" s="125"/>
      <c r="AJ27" s="126"/>
      <c r="AK27" s="127"/>
      <c r="AL27" s="127"/>
      <c r="AM27" s="126"/>
      <c r="AN27" s="101"/>
      <c r="AO27" s="103"/>
      <c r="AP27" s="125"/>
      <c r="AQ27" s="126"/>
      <c r="AR27" s="127"/>
      <c r="AS27" s="127"/>
      <c r="AT27" s="126"/>
      <c r="AU27" s="101"/>
      <c r="AV27" s="103"/>
      <c r="AW27" s="125"/>
      <c r="AX27" s="127"/>
      <c r="AY27" s="127"/>
      <c r="AZ27" s="127"/>
      <c r="BA27" s="127"/>
      <c r="BB27" s="188"/>
      <c r="BC27" s="94"/>
      <c r="BD27" s="226"/>
    </row>
    <row r="28" spans="1:57" ht="20.100000000000001" customHeight="1">
      <c r="A28" s="19"/>
      <c r="B28" s="380"/>
      <c r="C28" s="43" t="s">
        <v>84</v>
      </c>
      <c r="D28" s="311" t="s">
        <v>61</v>
      </c>
      <c r="E28" s="312"/>
      <c r="F28" s="73"/>
      <c r="G28" s="74">
        <f t="shared" si="2"/>
        <v>2</v>
      </c>
      <c r="H28" s="75">
        <v>30</v>
      </c>
      <c r="I28" s="80">
        <v>0</v>
      </c>
      <c r="J28" s="78"/>
      <c r="K28" s="77">
        <f t="shared" si="8"/>
        <v>30</v>
      </c>
      <c r="L28" s="78">
        <v>0</v>
      </c>
      <c r="M28" s="98">
        <v>0</v>
      </c>
      <c r="N28" s="90"/>
      <c r="O28" s="84"/>
      <c r="P28" s="84"/>
      <c r="Q28" s="84"/>
      <c r="R28" s="84"/>
      <c r="S28" s="101"/>
      <c r="T28" s="91"/>
      <c r="U28" s="125"/>
      <c r="V28" s="127"/>
      <c r="W28" s="127"/>
      <c r="X28" s="127"/>
      <c r="Y28" s="126"/>
      <c r="Z28" s="81"/>
      <c r="AA28" s="91"/>
      <c r="AB28" s="95"/>
      <c r="AC28" s="78"/>
      <c r="AD28" s="124">
        <v>30</v>
      </c>
      <c r="AE28" s="78"/>
      <c r="AF28" s="78"/>
      <c r="AG28" s="101" t="s">
        <v>26</v>
      </c>
      <c r="AH28" s="89">
        <v>2</v>
      </c>
      <c r="AI28" s="125"/>
      <c r="AJ28" s="126"/>
      <c r="AK28" s="127"/>
      <c r="AL28" s="127"/>
      <c r="AM28" s="126"/>
      <c r="AN28" s="101"/>
      <c r="AO28" s="103"/>
      <c r="AP28" s="125"/>
      <c r="AQ28" s="126"/>
      <c r="AR28" s="127"/>
      <c r="AS28" s="127"/>
      <c r="AT28" s="126"/>
      <c r="AU28" s="101"/>
      <c r="AV28" s="103"/>
      <c r="AW28" s="125"/>
      <c r="AX28" s="127"/>
      <c r="AY28" s="127"/>
      <c r="AZ28" s="127"/>
      <c r="BA28" s="127"/>
      <c r="BB28" s="188"/>
      <c r="BC28" s="94"/>
      <c r="BD28" s="226"/>
    </row>
    <row r="29" spans="1:57" ht="20.100000000000001" customHeight="1">
      <c r="B29" s="380"/>
      <c r="C29" s="41" t="s">
        <v>85</v>
      </c>
      <c r="D29" s="305" t="s">
        <v>63</v>
      </c>
      <c r="E29" s="306"/>
      <c r="F29" s="73"/>
      <c r="G29" s="89">
        <f t="shared" si="2"/>
        <v>1</v>
      </c>
      <c r="H29" s="88">
        <f>SUM(I29:M29)</f>
        <v>15</v>
      </c>
      <c r="I29" s="76">
        <f t="shared" ref="I29:M29" si="9">SUM(N29,U29,AB29,AI29,AP29,AW29)</f>
        <v>15</v>
      </c>
      <c r="J29" s="77">
        <f t="shared" si="9"/>
        <v>0</v>
      </c>
      <c r="K29" s="77">
        <f t="shared" si="9"/>
        <v>0</v>
      </c>
      <c r="L29" s="77">
        <f t="shared" si="9"/>
        <v>0</v>
      </c>
      <c r="M29" s="79">
        <f t="shared" si="9"/>
        <v>0</v>
      </c>
      <c r="N29" s="116"/>
      <c r="O29" s="113"/>
      <c r="P29" s="113"/>
      <c r="Q29" s="113"/>
      <c r="R29" s="113"/>
      <c r="S29" s="102"/>
      <c r="T29" s="103"/>
      <c r="U29" s="112"/>
      <c r="V29" s="113"/>
      <c r="W29" s="113"/>
      <c r="X29" s="113"/>
      <c r="Y29" s="114"/>
      <c r="Z29" s="107"/>
      <c r="AA29" s="89"/>
      <c r="AB29" s="112"/>
      <c r="AC29" s="113"/>
      <c r="AD29" s="113"/>
      <c r="AE29" s="113"/>
      <c r="AF29" s="114"/>
      <c r="AG29" s="102"/>
      <c r="AH29" s="115"/>
      <c r="AI29" s="105">
        <v>15</v>
      </c>
      <c r="AJ29" s="106"/>
      <c r="AK29" s="106"/>
      <c r="AL29" s="106"/>
      <c r="AM29" s="77"/>
      <c r="AN29" s="102" t="s">
        <v>26</v>
      </c>
      <c r="AO29" s="103">
        <v>1</v>
      </c>
      <c r="AP29" s="119"/>
      <c r="AQ29" s="114"/>
      <c r="AR29" s="114"/>
      <c r="AS29" s="114"/>
      <c r="AT29" s="114"/>
      <c r="AU29" s="102"/>
      <c r="AV29" s="103"/>
      <c r="AW29" s="119"/>
      <c r="AX29" s="114"/>
      <c r="AY29" s="114"/>
      <c r="AZ29" s="114"/>
      <c r="BA29" s="114"/>
      <c r="BB29" s="102"/>
      <c r="BC29" s="103"/>
      <c r="BD29" s="227"/>
    </row>
    <row r="30" spans="1:57" s="18" customFormat="1" ht="20.100000000000001" customHeight="1">
      <c r="B30" s="380"/>
      <c r="C30" s="41" t="s">
        <v>86</v>
      </c>
      <c r="D30" s="305" t="s">
        <v>22</v>
      </c>
      <c r="E30" s="306"/>
      <c r="F30" s="73"/>
      <c r="G30" s="89">
        <f t="shared" si="2"/>
        <v>2</v>
      </c>
      <c r="H30" s="88">
        <f t="shared" ref="H30:H34" si="10">SUM(I30:M30)</f>
        <v>30</v>
      </c>
      <c r="I30" s="76">
        <f t="shared" ref="I30:M33" si="11">SUM(N30,U30,AB30,AI30,AP30,AW30)</f>
        <v>30</v>
      </c>
      <c r="J30" s="77">
        <f t="shared" si="11"/>
        <v>0</v>
      </c>
      <c r="K30" s="77">
        <f t="shared" si="11"/>
        <v>0</v>
      </c>
      <c r="L30" s="77">
        <f t="shared" si="11"/>
        <v>0</v>
      </c>
      <c r="M30" s="79">
        <f t="shared" si="11"/>
        <v>0</v>
      </c>
      <c r="N30" s="76">
        <v>30</v>
      </c>
      <c r="O30" s="77"/>
      <c r="P30" s="77"/>
      <c r="Q30" s="77"/>
      <c r="R30" s="77"/>
      <c r="S30" s="102" t="s">
        <v>28</v>
      </c>
      <c r="T30" s="103">
        <v>2</v>
      </c>
      <c r="U30" s="119"/>
      <c r="V30" s="114"/>
      <c r="W30" s="114"/>
      <c r="X30" s="114"/>
      <c r="Y30" s="114"/>
      <c r="Z30" s="102"/>
      <c r="AA30" s="103"/>
      <c r="AB30" s="118"/>
      <c r="AC30" s="114"/>
      <c r="AD30" s="114"/>
      <c r="AE30" s="114"/>
      <c r="AF30" s="114"/>
      <c r="AG30" s="102"/>
      <c r="AH30" s="103"/>
      <c r="AI30" s="128"/>
      <c r="AJ30" s="114"/>
      <c r="AK30" s="114"/>
      <c r="AL30" s="114"/>
      <c r="AM30" s="114"/>
      <c r="AN30" s="102"/>
      <c r="AO30" s="103"/>
      <c r="AP30" s="118"/>
      <c r="AQ30" s="114"/>
      <c r="AR30" s="114"/>
      <c r="AS30" s="114"/>
      <c r="AT30" s="114"/>
      <c r="AU30" s="102"/>
      <c r="AV30" s="103"/>
      <c r="AW30" s="119"/>
      <c r="AX30" s="114"/>
      <c r="AY30" s="114"/>
      <c r="AZ30" s="114"/>
      <c r="BA30" s="114"/>
      <c r="BB30" s="102"/>
      <c r="BC30" s="103"/>
      <c r="BD30" s="226"/>
      <c r="BE30" s="16"/>
    </row>
    <row r="31" spans="1:57" ht="20.100000000000001" customHeight="1">
      <c r="B31" s="380"/>
      <c r="C31" s="43" t="s">
        <v>87</v>
      </c>
      <c r="D31" s="305" t="s">
        <v>37</v>
      </c>
      <c r="E31" s="306"/>
      <c r="F31" s="73"/>
      <c r="G31" s="89">
        <f t="shared" si="2"/>
        <v>2</v>
      </c>
      <c r="H31" s="88">
        <f t="shared" si="10"/>
        <v>30</v>
      </c>
      <c r="I31" s="76">
        <f t="shared" si="11"/>
        <v>30</v>
      </c>
      <c r="J31" s="77">
        <f t="shared" si="11"/>
        <v>0</v>
      </c>
      <c r="K31" s="77">
        <f t="shared" si="11"/>
        <v>0</v>
      </c>
      <c r="L31" s="77">
        <f t="shared" si="11"/>
        <v>0</v>
      </c>
      <c r="M31" s="79">
        <f t="shared" si="11"/>
        <v>0</v>
      </c>
      <c r="N31" s="76">
        <v>30</v>
      </c>
      <c r="O31" s="77"/>
      <c r="P31" s="77"/>
      <c r="Q31" s="77"/>
      <c r="R31" s="77"/>
      <c r="S31" s="102" t="s">
        <v>28</v>
      </c>
      <c r="T31" s="103">
        <v>2</v>
      </c>
      <c r="U31" s="118"/>
      <c r="V31" s="114"/>
      <c r="W31" s="114"/>
      <c r="X31" s="114"/>
      <c r="Y31" s="114"/>
      <c r="Z31" s="102"/>
      <c r="AA31" s="103"/>
      <c r="AB31" s="118"/>
      <c r="AC31" s="114"/>
      <c r="AD31" s="114"/>
      <c r="AE31" s="114"/>
      <c r="AF31" s="114"/>
      <c r="AG31" s="102"/>
      <c r="AH31" s="103"/>
      <c r="AI31" s="118"/>
      <c r="AJ31" s="114"/>
      <c r="AK31" s="114"/>
      <c r="AL31" s="114"/>
      <c r="AM31" s="114"/>
      <c r="AN31" s="102"/>
      <c r="AO31" s="103"/>
      <c r="AP31" s="118"/>
      <c r="AQ31" s="114"/>
      <c r="AR31" s="114"/>
      <c r="AS31" s="114"/>
      <c r="AT31" s="114"/>
      <c r="AU31" s="102"/>
      <c r="AV31" s="103"/>
      <c r="AW31" s="119"/>
      <c r="AX31" s="114"/>
      <c r="AY31" s="114"/>
      <c r="AZ31" s="114"/>
      <c r="BA31" s="114"/>
      <c r="BB31" s="102"/>
      <c r="BC31" s="103"/>
      <c r="BD31" s="226"/>
    </row>
    <row r="32" spans="1:57" ht="20.100000000000001" customHeight="1">
      <c r="B32" s="380"/>
      <c r="C32" s="43" t="s">
        <v>88</v>
      </c>
      <c r="D32" s="305" t="s">
        <v>38</v>
      </c>
      <c r="E32" s="306"/>
      <c r="F32" s="129"/>
      <c r="G32" s="89">
        <f t="shared" si="2"/>
        <v>1</v>
      </c>
      <c r="H32" s="88">
        <f t="shared" si="10"/>
        <v>15</v>
      </c>
      <c r="I32" s="76">
        <f t="shared" si="11"/>
        <v>0</v>
      </c>
      <c r="J32" s="77">
        <f t="shared" si="11"/>
        <v>0</v>
      </c>
      <c r="K32" s="77">
        <f t="shared" si="11"/>
        <v>0</v>
      </c>
      <c r="L32" s="77">
        <f t="shared" si="11"/>
        <v>15</v>
      </c>
      <c r="M32" s="79">
        <f t="shared" si="11"/>
        <v>0</v>
      </c>
      <c r="N32" s="121"/>
      <c r="O32" s="122"/>
      <c r="P32" s="122"/>
      <c r="Q32" s="122"/>
      <c r="R32" s="122"/>
      <c r="S32" s="102"/>
      <c r="T32" s="103"/>
      <c r="U32" s="121"/>
      <c r="V32" s="122"/>
      <c r="W32" s="122"/>
      <c r="X32" s="122"/>
      <c r="Y32" s="122"/>
      <c r="Z32" s="102"/>
      <c r="AA32" s="103"/>
      <c r="AB32" s="76"/>
      <c r="AC32" s="77"/>
      <c r="AD32" s="77"/>
      <c r="AE32" s="77">
        <v>15</v>
      </c>
      <c r="AF32" s="77"/>
      <c r="AG32" s="102" t="s">
        <v>26</v>
      </c>
      <c r="AH32" s="103">
        <v>1</v>
      </c>
      <c r="AI32" s="118"/>
      <c r="AJ32" s="114"/>
      <c r="AK32" s="114"/>
      <c r="AL32" s="114"/>
      <c r="AM32" s="114"/>
      <c r="AN32" s="102"/>
      <c r="AO32" s="103"/>
      <c r="AP32" s="118"/>
      <c r="AQ32" s="114"/>
      <c r="AR32" s="114"/>
      <c r="AS32" s="114"/>
      <c r="AT32" s="114"/>
      <c r="AU32" s="102"/>
      <c r="AV32" s="103"/>
      <c r="AW32" s="118"/>
      <c r="AX32" s="114"/>
      <c r="AY32" s="114"/>
      <c r="AZ32" s="114"/>
      <c r="BA32" s="114"/>
      <c r="BB32" s="102"/>
      <c r="BC32" s="103"/>
      <c r="BD32" s="227"/>
    </row>
    <row r="33" spans="1:61" ht="20.100000000000001" customHeight="1">
      <c r="B33" s="380"/>
      <c r="C33" s="43" t="s">
        <v>89</v>
      </c>
      <c r="D33" s="305" t="s">
        <v>23</v>
      </c>
      <c r="E33" s="306"/>
      <c r="F33" s="73"/>
      <c r="G33" s="89">
        <f t="shared" si="2"/>
        <v>1</v>
      </c>
      <c r="H33" s="88">
        <f t="shared" si="10"/>
        <v>15</v>
      </c>
      <c r="I33" s="76">
        <f t="shared" si="11"/>
        <v>15</v>
      </c>
      <c r="J33" s="77">
        <f t="shared" si="11"/>
        <v>0</v>
      </c>
      <c r="K33" s="77">
        <f t="shared" si="11"/>
        <v>0</v>
      </c>
      <c r="L33" s="77">
        <f t="shared" si="11"/>
        <v>0</v>
      </c>
      <c r="M33" s="79">
        <f t="shared" si="11"/>
        <v>0</v>
      </c>
      <c r="N33" s="121"/>
      <c r="O33" s="122"/>
      <c r="P33" s="122"/>
      <c r="Q33" s="122"/>
      <c r="R33" s="122"/>
      <c r="S33" s="102"/>
      <c r="T33" s="103"/>
      <c r="U33" s="76">
        <v>15</v>
      </c>
      <c r="V33" s="77"/>
      <c r="W33" s="77"/>
      <c r="X33" s="77"/>
      <c r="Y33" s="77"/>
      <c r="Z33" s="102" t="s">
        <v>26</v>
      </c>
      <c r="AA33" s="103">
        <v>1</v>
      </c>
      <c r="AB33" s="118"/>
      <c r="AC33" s="114"/>
      <c r="AD33" s="114"/>
      <c r="AE33" s="114"/>
      <c r="AF33" s="114"/>
      <c r="AG33" s="102"/>
      <c r="AH33" s="103"/>
      <c r="AI33" s="118"/>
      <c r="AJ33" s="114"/>
      <c r="AK33" s="114"/>
      <c r="AL33" s="114"/>
      <c r="AM33" s="114"/>
      <c r="AN33" s="102"/>
      <c r="AO33" s="103"/>
      <c r="AP33" s="118"/>
      <c r="AQ33" s="114"/>
      <c r="AR33" s="114"/>
      <c r="AS33" s="114"/>
      <c r="AT33" s="114"/>
      <c r="AU33" s="102"/>
      <c r="AV33" s="103"/>
      <c r="AW33" s="118"/>
      <c r="AX33" s="114"/>
      <c r="AY33" s="114"/>
      <c r="AZ33" s="114"/>
      <c r="BA33" s="114"/>
      <c r="BB33" s="102"/>
      <c r="BC33" s="103"/>
      <c r="BD33" s="227"/>
    </row>
    <row r="34" spans="1:61" ht="20.100000000000001" customHeight="1" thickBot="1">
      <c r="A34" s="17"/>
      <c r="B34" s="380"/>
      <c r="C34" s="43" t="s">
        <v>90</v>
      </c>
      <c r="D34" s="387" t="s">
        <v>24</v>
      </c>
      <c r="E34" s="388"/>
      <c r="F34" s="73"/>
      <c r="G34" s="89">
        <f t="shared" si="2"/>
        <v>1</v>
      </c>
      <c r="H34" s="88">
        <f t="shared" si="10"/>
        <v>15</v>
      </c>
      <c r="I34" s="76">
        <f>SUM(N34,U34,AB34,AI34,AP34,AW34)</f>
        <v>0</v>
      </c>
      <c r="J34" s="77">
        <f>SUM(O34,V34,AC34,AJ34,AQ34,AX34)</f>
        <v>0</v>
      </c>
      <c r="K34" s="77">
        <f>SUM(P34,W34,AD34,AK34,AR34,AY34)</f>
        <v>15</v>
      </c>
      <c r="L34" s="77">
        <f>SUM(Q34,X34,AE34,AL34,AS34,AZ34)</f>
        <v>0</v>
      </c>
      <c r="M34" s="79">
        <f>SUM(R34,Y34,AF34,AM34,AT34,BA34)</f>
        <v>0</v>
      </c>
      <c r="N34" s="76"/>
      <c r="O34" s="77"/>
      <c r="P34" s="77">
        <v>15</v>
      </c>
      <c r="Q34" s="77"/>
      <c r="R34" s="77"/>
      <c r="S34" s="102" t="s">
        <v>26</v>
      </c>
      <c r="T34" s="103">
        <v>1</v>
      </c>
      <c r="U34" s="112"/>
      <c r="V34" s="113"/>
      <c r="W34" s="113"/>
      <c r="X34" s="113"/>
      <c r="Y34" s="114"/>
      <c r="Z34" s="107"/>
      <c r="AA34" s="89"/>
      <c r="AB34" s="112"/>
      <c r="AC34" s="113"/>
      <c r="AD34" s="113"/>
      <c r="AE34" s="113"/>
      <c r="AF34" s="114"/>
      <c r="AG34" s="102"/>
      <c r="AH34" s="115"/>
      <c r="AI34" s="116"/>
      <c r="AJ34" s="113"/>
      <c r="AK34" s="113"/>
      <c r="AL34" s="113"/>
      <c r="AM34" s="114"/>
      <c r="AN34" s="107"/>
      <c r="AO34" s="89"/>
      <c r="AP34" s="112"/>
      <c r="AQ34" s="113"/>
      <c r="AR34" s="113"/>
      <c r="AS34" s="113"/>
      <c r="AT34" s="114"/>
      <c r="AU34" s="102"/>
      <c r="AV34" s="103"/>
      <c r="AW34" s="112"/>
      <c r="AX34" s="113"/>
      <c r="AY34" s="113"/>
      <c r="AZ34" s="113"/>
      <c r="BA34" s="113"/>
      <c r="BB34" s="189"/>
      <c r="BC34" s="103"/>
      <c r="BD34" s="227"/>
    </row>
    <row r="35" spans="1:61" s="57" customFormat="1" ht="24" customHeight="1" thickBot="1">
      <c r="B35" s="58"/>
      <c r="C35" s="59"/>
      <c r="D35" s="181" t="s">
        <v>15</v>
      </c>
      <c r="E35" s="60"/>
      <c r="F35" s="130">
        <f>+SUM(F14:F34)</f>
        <v>42</v>
      </c>
      <c r="G35" s="37">
        <f>SUM(G14:G34)</f>
        <v>76</v>
      </c>
      <c r="H35" s="131">
        <f>SUM(H14:H34)</f>
        <v>915</v>
      </c>
      <c r="I35" s="132">
        <f t="shared" ref="I35:BC35" si="12">SUM(I14:I34)</f>
        <v>345</v>
      </c>
      <c r="J35" s="132">
        <f t="shared" si="12"/>
        <v>315</v>
      </c>
      <c r="K35" s="132">
        <f t="shared" si="12"/>
        <v>180</v>
      </c>
      <c r="L35" s="132">
        <f t="shared" si="12"/>
        <v>75</v>
      </c>
      <c r="M35" s="133">
        <f t="shared" si="12"/>
        <v>0</v>
      </c>
      <c r="N35" s="134">
        <f t="shared" si="12"/>
        <v>105</v>
      </c>
      <c r="O35" s="135">
        <f t="shared" si="12"/>
        <v>75</v>
      </c>
      <c r="P35" s="135">
        <f t="shared" si="12"/>
        <v>30</v>
      </c>
      <c r="Q35" s="135">
        <f t="shared" si="12"/>
        <v>0</v>
      </c>
      <c r="R35" s="135">
        <f t="shared" si="12"/>
        <v>0</v>
      </c>
      <c r="S35" s="136">
        <f t="shared" si="12"/>
        <v>0</v>
      </c>
      <c r="T35" s="137">
        <f t="shared" si="12"/>
        <v>17</v>
      </c>
      <c r="U35" s="134">
        <f t="shared" si="12"/>
        <v>60</v>
      </c>
      <c r="V35" s="135">
        <f t="shared" si="12"/>
        <v>75</v>
      </c>
      <c r="W35" s="135">
        <f t="shared" si="12"/>
        <v>45</v>
      </c>
      <c r="X35" s="135">
        <f t="shared" si="12"/>
        <v>0</v>
      </c>
      <c r="Y35" s="135">
        <f t="shared" si="12"/>
        <v>0</v>
      </c>
      <c r="Z35" s="138">
        <f t="shared" si="12"/>
        <v>0</v>
      </c>
      <c r="AA35" s="138">
        <f t="shared" si="12"/>
        <v>15</v>
      </c>
      <c r="AB35" s="139">
        <f t="shared" si="12"/>
        <v>45</v>
      </c>
      <c r="AC35" s="135">
        <f t="shared" si="12"/>
        <v>45</v>
      </c>
      <c r="AD35" s="135">
        <f t="shared" si="12"/>
        <v>60</v>
      </c>
      <c r="AE35" s="135">
        <f t="shared" si="12"/>
        <v>15</v>
      </c>
      <c r="AF35" s="135">
        <f t="shared" si="12"/>
        <v>0</v>
      </c>
      <c r="AG35" s="136">
        <f t="shared" si="12"/>
        <v>0</v>
      </c>
      <c r="AH35" s="138">
        <f t="shared" si="12"/>
        <v>15</v>
      </c>
      <c r="AI35" s="139">
        <f t="shared" si="12"/>
        <v>60</v>
      </c>
      <c r="AJ35" s="135">
        <f t="shared" si="12"/>
        <v>45</v>
      </c>
      <c r="AK35" s="135">
        <f t="shared" si="12"/>
        <v>30</v>
      </c>
      <c r="AL35" s="135">
        <f t="shared" si="12"/>
        <v>0</v>
      </c>
      <c r="AM35" s="135">
        <f t="shared" si="12"/>
        <v>0</v>
      </c>
      <c r="AN35" s="136">
        <f t="shared" si="12"/>
        <v>0</v>
      </c>
      <c r="AO35" s="138">
        <f t="shared" si="12"/>
        <v>13</v>
      </c>
      <c r="AP35" s="139">
        <f t="shared" si="12"/>
        <v>45</v>
      </c>
      <c r="AQ35" s="135">
        <f t="shared" si="12"/>
        <v>45</v>
      </c>
      <c r="AR35" s="135">
        <f t="shared" si="12"/>
        <v>15</v>
      </c>
      <c r="AS35" s="135">
        <f t="shared" si="12"/>
        <v>30</v>
      </c>
      <c r="AT35" s="135">
        <f t="shared" si="12"/>
        <v>0</v>
      </c>
      <c r="AU35" s="136">
        <f t="shared" si="12"/>
        <v>0</v>
      </c>
      <c r="AV35" s="138">
        <f t="shared" si="12"/>
        <v>10</v>
      </c>
      <c r="AW35" s="139">
        <f t="shared" si="12"/>
        <v>30</v>
      </c>
      <c r="AX35" s="135">
        <f t="shared" si="12"/>
        <v>30</v>
      </c>
      <c r="AY35" s="135">
        <f t="shared" si="12"/>
        <v>0</v>
      </c>
      <c r="AZ35" s="135">
        <f t="shared" si="12"/>
        <v>30</v>
      </c>
      <c r="BA35" s="135">
        <f t="shared" si="12"/>
        <v>0</v>
      </c>
      <c r="BB35" s="136">
        <f t="shared" si="12"/>
        <v>0</v>
      </c>
      <c r="BC35" s="137">
        <f t="shared" si="12"/>
        <v>6</v>
      </c>
      <c r="BD35" s="231"/>
      <c r="BE35" s="61"/>
    </row>
    <row r="36" spans="1:61" ht="24" customHeight="1">
      <c r="B36" s="62"/>
      <c r="C36" s="63"/>
      <c r="D36" s="179"/>
      <c r="E36" s="63"/>
      <c r="F36" s="140"/>
      <c r="G36" s="140"/>
      <c r="H36" s="140"/>
      <c r="I36" s="140"/>
      <c r="J36" s="140"/>
      <c r="K36" s="140"/>
      <c r="L36" s="140"/>
      <c r="M36" s="140"/>
      <c r="N36" s="206"/>
      <c r="O36" s="140"/>
      <c r="P36" s="140"/>
      <c r="Q36" s="140"/>
      <c r="R36" s="140"/>
      <c r="S36" s="140"/>
      <c r="T36" s="140"/>
      <c r="U36" s="206" t="s">
        <v>141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1"/>
      <c r="BD36" s="232"/>
    </row>
    <row r="37" spans="1:61" ht="20.100000000000001" customHeight="1">
      <c r="B37" s="379" t="s">
        <v>69</v>
      </c>
      <c r="C37" s="41" t="s">
        <v>91</v>
      </c>
      <c r="D37" s="305" t="s">
        <v>116</v>
      </c>
      <c r="E37" s="306"/>
      <c r="F37" s="145"/>
      <c r="G37" s="89">
        <f t="shared" ref="G37" si="13">+T37+AA37+AH37+AO37+AV37+BC37</f>
        <v>10</v>
      </c>
      <c r="H37" s="88">
        <f t="shared" ref="H37" si="14">SUM(I37:M37)</f>
        <v>45</v>
      </c>
      <c r="I37" s="76">
        <f t="shared" ref="I37" si="15">SUM(N37,U37,AB37,AI37,AP37,AW37)</f>
        <v>0</v>
      </c>
      <c r="J37" s="77">
        <f t="shared" ref="J37" si="16">SUM(O37,V37,AC37,AJ37,AQ37,AX37)</f>
        <v>0</v>
      </c>
      <c r="K37" s="77">
        <f t="shared" ref="K37" si="17">SUM(P37,W37,AD37,AK37,AR37,AY37)</f>
        <v>0</v>
      </c>
      <c r="L37" s="77">
        <f t="shared" ref="L37" si="18">SUM(Q37,X37,AE37,AL37,AS37,AZ37)</f>
        <v>0</v>
      </c>
      <c r="M37" s="79">
        <f t="shared" ref="M37" si="19">SUM(R37,Y37,AF37,AM37,AT37,BA37)</f>
        <v>45</v>
      </c>
      <c r="N37" s="116"/>
      <c r="O37" s="113"/>
      <c r="P37" s="113"/>
      <c r="Q37" s="113"/>
      <c r="R37" s="113"/>
      <c r="S37" s="102"/>
      <c r="T37" s="103"/>
      <c r="U37" s="112"/>
      <c r="V37" s="113"/>
      <c r="W37" s="113"/>
      <c r="X37" s="113"/>
      <c r="Y37" s="114"/>
      <c r="Z37" s="107"/>
      <c r="AA37" s="89"/>
      <c r="AB37" s="112"/>
      <c r="AC37" s="113"/>
      <c r="AD37" s="113"/>
      <c r="AE37" s="113"/>
      <c r="AF37" s="114"/>
      <c r="AG37" s="102"/>
      <c r="AH37" s="115"/>
      <c r="AI37" s="116"/>
      <c r="AJ37" s="113"/>
      <c r="AK37" s="113"/>
      <c r="AL37" s="113"/>
      <c r="AM37" s="114"/>
      <c r="AN37" s="107"/>
      <c r="AO37" s="89"/>
      <c r="AP37" s="92"/>
      <c r="AQ37" s="106"/>
      <c r="AR37" s="106"/>
      <c r="AS37" s="106"/>
      <c r="AT37" s="77">
        <v>15</v>
      </c>
      <c r="AU37" s="102" t="s">
        <v>26</v>
      </c>
      <c r="AV37" s="115">
        <v>4</v>
      </c>
      <c r="AW37" s="93"/>
      <c r="AX37" s="106"/>
      <c r="AY37" s="106"/>
      <c r="AZ37" s="106"/>
      <c r="BA37" s="106">
        <v>30</v>
      </c>
      <c r="BB37" s="189" t="s">
        <v>26</v>
      </c>
      <c r="BC37" s="103">
        <v>6</v>
      </c>
      <c r="BD37" s="227"/>
    </row>
    <row r="38" spans="1:61" ht="20.100000000000001" customHeight="1">
      <c r="A38" s="17"/>
      <c r="B38" s="380"/>
      <c r="C38" s="44" t="s">
        <v>92</v>
      </c>
      <c r="D38" s="311" t="s">
        <v>25</v>
      </c>
      <c r="E38" s="312"/>
      <c r="F38" s="145"/>
      <c r="G38" s="148">
        <v>0</v>
      </c>
      <c r="H38" s="146">
        <f>SUM(I38:M38)</f>
        <v>60</v>
      </c>
      <c r="I38" s="105">
        <f>SUM(N38,U38,AB38,AI38,AP38,AW38)</f>
        <v>0</v>
      </c>
      <c r="J38" s="77">
        <f>SUM(O38,V38,AC38,AJ38,AQ38,AX38)</f>
        <v>60</v>
      </c>
      <c r="K38" s="77">
        <f>SUM(P38,W38,AD38,AK38,AR38,AY38)</f>
        <v>0</v>
      </c>
      <c r="L38" s="77">
        <f>SUM(Q38,X38,AE38,AL38,AS38,AZ38)</f>
        <v>0</v>
      </c>
      <c r="M38" s="79">
        <f>SUM(R38,Y38,AF38,AM38,AT38,BA38)</f>
        <v>0</v>
      </c>
      <c r="N38" s="119"/>
      <c r="O38" s="114"/>
      <c r="P38" s="114"/>
      <c r="Q38" s="114"/>
      <c r="R38" s="114"/>
      <c r="S38" s="102"/>
      <c r="T38" s="103"/>
      <c r="U38" s="93"/>
      <c r="V38" s="77">
        <v>30</v>
      </c>
      <c r="W38" s="106"/>
      <c r="X38" s="147"/>
      <c r="Y38" s="77"/>
      <c r="Z38" s="107" t="s">
        <v>26</v>
      </c>
      <c r="AA38" s="148">
        <v>0</v>
      </c>
      <c r="AB38" s="76"/>
      <c r="AC38" s="149">
        <v>30</v>
      </c>
      <c r="AD38" s="77"/>
      <c r="AE38" s="77"/>
      <c r="AF38" s="77"/>
      <c r="AG38" s="213" t="s">
        <v>26</v>
      </c>
      <c r="AH38" s="150">
        <v>0</v>
      </c>
      <c r="AI38" s="119"/>
      <c r="AJ38" s="114"/>
      <c r="AK38" s="114"/>
      <c r="AL38" s="114"/>
      <c r="AM38" s="114"/>
      <c r="AN38" s="102"/>
      <c r="AO38" s="103"/>
      <c r="AP38" s="119"/>
      <c r="AQ38" s="114"/>
      <c r="AR38" s="114"/>
      <c r="AS38" s="114"/>
      <c r="AT38" s="114"/>
      <c r="AU38" s="102"/>
      <c r="AV38" s="103"/>
      <c r="AW38" s="119"/>
      <c r="AX38" s="114"/>
      <c r="AY38" s="114"/>
      <c r="AZ38" s="114"/>
      <c r="BA38" s="114"/>
      <c r="BB38" s="102"/>
      <c r="BC38" s="111"/>
      <c r="BD38" s="227"/>
    </row>
    <row r="39" spans="1:61" ht="20.100000000000001" customHeight="1">
      <c r="B39" s="380"/>
      <c r="C39" s="43" t="s">
        <v>93</v>
      </c>
      <c r="D39" s="311" t="s">
        <v>27</v>
      </c>
      <c r="E39" s="312"/>
      <c r="F39" s="129"/>
      <c r="G39" s="89">
        <f>+T39+AA39+AH39+AO39+AV39+BC39</f>
        <v>8</v>
      </c>
      <c r="H39" s="88">
        <f>SUM(I39:M39)</f>
        <v>120</v>
      </c>
      <c r="I39" s="76">
        <f t="shared" ref="I39:M40" si="20">SUM(N39,U39,AB39,AI39,AP39,AW39)</f>
        <v>0</v>
      </c>
      <c r="J39" s="77">
        <f t="shared" si="20"/>
        <v>120</v>
      </c>
      <c r="K39" s="77">
        <f t="shared" si="20"/>
        <v>0</v>
      </c>
      <c r="L39" s="77">
        <f t="shared" si="20"/>
        <v>0</v>
      </c>
      <c r="M39" s="79">
        <f t="shared" si="20"/>
        <v>0</v>
      </c>
      <c r="N39" s="119"/>
      <c r="O39" s="114"/>
      <c r="P39" s="114"/>
      <c r="Q39" s="114"/>
      <c r="R39" s="114"/>
      <c r="S39" s="102"/>
      <c r="T39" s="103"/>
      <c r="U39" s="93"/>
      <c r="V39" s="77">
        <v>30</v>
      </c>
      <c r="W39" s="106"/>
      <c r="X39" s="147"/>
      <c r="Y39" s="77"/>
      <c r="Z39" s="107" t="s">
        <v>26</v>
      </c>
      <c r="AA39" s="89">
        <v>2</v>
      </c>
      <c r="AB39" s="92"/>
      <c r="AC39" s="77">
        <v>30</v>
      </c>
      <c r="AD39" s="106"/>
      <c r="AE39" s="106"/>
      <c r="AF39" s="77"/>
      <c r="AG39" s="102" t="s">
        <v>26</v>
      </c>
      <c r="AH39" s="115">
        <v>2</v>
      </c>
      <c r="AI39" s="93"/>
      <c r="AJ39" s="77">
        <v>30</v>
      </c>
      <c r="AK39" s="106"/>
      <c r="AL39" s="106"/>
      <c r="AM39" s="77"/>
      <c r="AN39" s="107" t="s">
        <v>26</v>
      </c>
      <c r="AO39" s="89">
        <v>2</v>
      </c>
      <c r="AP39" s="151"/>
      <c r="AQ39" s="152">
        <v>30</v>
      </c>
      <c r="AR39" s="152"/>
      <c r="AS39" s="152"/>
      <c r="AT39" s="152"/>
      <c r="AU39" s="186" t="s">
        <v>28</v>
      </c>
      <c r="AV39" s="153">
        <v>2</v>
      </c>
      <c r="AW39" s="116"/>
      <c r="AX39" s="113"/>
      <c r="AY39" s="113"/>
      <c r="AZ39" s="113"/>
      <c r="BA39" s="113"/>
      <c r="BB39" s="189"/>
      <c r="BC39" s="103"/>
      <c r="BD39" s="227"/>
    </row>
    <row r="40" spans="1:61" ht="20.100000000000001" customHeight="1" thickBot="1">
      <c r="B40" s="381"/>
      <c r="C40" s="45" t="s">
        <v>94</v>
      </c>
      <c r="D40" s="387" t="s">
        <v>100</v>
      </c>
      <c r="E40" s="388"/>
      <c r="F40" s="154"/>
      <c r="G40" s="89">
        <f>+T40+AA40+AH40+AO40+AV40+BC40</f>
        <v>2</v>
      </c>
      <c r="H40" s="155">
        <v>30</v>
      </c>
      <c r="I40" s="156">
        <f t="shared" si="20"/>
        <v>30</v>
      </c>
      <c r="J40" s="149">
        <f t="shared" si="20"/>
        <v>0</v>
      </c>
      <c r="K40" s="149">
        <f t="shared" si="20"/>
        <v>0</v>
      </c>
      <c r="L40" s="149">
        <f t="shared" si="20"/>
        <v>0</v>
      </c>
      <c r="M40" s="157">
        <f t="shared" si="20"/>
        <v>0</v>
      </c>
      <c r="N40" s="158"/>
      <c r="O40" s="159"/>
      <c r="P40" s="159"/>
      <c r="Q40" s="159"/>
      <c r="R40" s="159"/>
      <c r="S40" s="213"/>
      <c r="T40" s="212"/>
      <c r="U40" s="144"/>
      <c r="V40" s="143"/>
      <c r="W40" s="143"/>
      <c r="X40" s="143"/>
      <c r="Y40" s="160"/>
      <c r="Z40" s="183"/>
      <c r="AA40" s="214"/>
      <c r="AB40" s="144"/>
      <c r="AC40" s="143"/>
      <c r="AD40" s="143"/>
      <c r="AE40" s="143"/>
      <c r="AF40" s="160"/>
      <c r="AG40" s="183"/>
      <c r="AH40" s="214"/>
      <c r="AI40" s="144"/>
      <c r="AJ40" s="143"/>
      <c r="AK40" s="143"/>
      <c r="AL40" s="143"/>
      <c r="AM40" s="160"/>
      <c r="AN40" s="183"/>
      <c r="AO40" s="214"/>
      <c r="AP40" s="144"/>
      <c r="AQ40" s="143"/>
      <c r="AR40" s="143"/>
      <c r="AS40" s="143"/>
      <c r="AT40" s="160"/>
      <c r="AU40" s="183"/>
      <c r="AV40" s="214"/>
      <c r="AW40" s="106">
        <v>30</v>
      </c>
      <c r="AX40" s="106"/>
      <c r="AY40" s="106"/>
      <c r="AZ40" s="106"/>
      <c r="BA40" s="106"/>
      <c r="BB40" s="213" t="s">
        <v>26</v>
      </c>
      <c r="BC40" s="214">
        <v>2</v>
      </c>
      <c r="BD40" s="233"/>
      <c r="BI40" s="215"/>
    </row>
    <row r="41" spans="1:61" ht="24" customHeight="1" thickBot="1">
      <c r="B41" s="40"/>
      <c r="C41" s="56"/>
      <c r="D41" s="181" t="s">
        <v>16</v>
      </c>
      <c r="E41" s="35"/>
      <c r="F41" s="130">
        <f>+SUM(F38:F40)</f>
        <v>0</v>
      </c>
      <c r="G41" s="37">
        <f t="shared" ref="G41:R41" si="21">+SUM(G37:G40)</f>
        <v>20</v>
      </c>
      <c r="H41" s="131">
        <f t="shared" si="21"/>
        <v>255</v>
      </c>
      <c r="I41" s="161">
        <f t="shared" si="21"/>
        <v>30</v>
      </c>
      <c r="J41" s="132">
        <f t="shared" si="21"/>
        <v>180</v>
      </c>
      <c r="K41" s="132">
        <f t="shared" si="21"/>
        <v>0</v>
      </c>
      <c r="L41" s="132">
        <f t="shared" si="21"/>
        <v>0</v>
      </c>
      <c r="M41" s="132">
        <f t="shared" si="21"/>
        <v>45</v>
      </c>
      <c r="N41" s="139">
        <f t="shared" si="21"/>
        <v>0</v>
      </c>
      <c r="O41" s="162">
        <f t="shared" si="21"/>
        <v>0</v>
      </c>
      <c r="P41" s="162">
        <f t="shared" si="21"/>
        <v>0</v>
      </c>
      <c r="Q41" s="162">
        <f t="shared" si="21"/>
        <v>0</v>
      </c>
      <c r="R41" s="134">
        <f t="shared" si="21"/>
        <v>0</v>
      </c>
      <c r="S41" s="136">
        <f>+SUM(S38:S40)</f>
        <v>0</v>
      </c>
      <c r="T41" s="138">
        <f t="shared" ref="T41:Y41" si="22">+SUM(T37:T40)</f>
        <v>0</v>
      </c>
      <c r="U41" s="139">
        <f t="shared" si="22"/>
        <v>0</v>
      </c>
      <c r="V41" s="134">
        <f t="shared" si="22"/>
        <v>60</v>
      </c>
      <c r="W41" s="135">
        <f t="shared" si="22"/>
        <v>0</v>
      </c>
      <c r="X41" s="135">
        <f t="shared" si="22"/>
        <v>0</v>
      </c>
      <c r="Y41" s="162">
        <f t="shared" si="22"/>
        <v>0</v>
      </c>
      <c r="Z41" s="136">
        <f>+SUM(Z38:Z40)</f>
        <v>0</v>
      </c>
      <c r="AA41" s="138">
        <f t="shared" ref="AA41:AF41" si="23">+SUM(AA37:AA40)</f>
        <v>2</v>
      </c>
      <c r="AB41" s="139">
        <f t="shared" si="23"/>
        <v>0</v>
      </c>
      <c r="AC41" s="135">
        <f t="shared" si="23"/>
        <v>60</v>
      </c>
      <c r="AD41" s="135">
        <f t="shared" si="23"/>
        <v>0</v>
      </c>
      <c r="AE41" s="135">
        <f t="shared" si="23"/>
        <v>0</v>
      </c>
      <c r="AF41" s="162">
        <f t="shared" si="23"/>
        <v>0</v>
      </c>
      <c r="AG41" s="136">
        <f>+SUM(AG38:AG40)</f>
        <v>0</v>
      </c>
      <c r="AH41" s="138">
        <f t="shared" ref="AH41:AM41" si="24">+SUM(AH37:AH40)</f>
        <v>2</v>
      </c>
      <c r="AI41" s="139">
        <f t="shared" si="24"/>
        <v>0</v>
      </c>
      <c r="AJ41" s="162">
        <f t="shared" si="24"/>
        <v>30</v>
      </c>
      <c r="AK41" s="162">
        <f t="shared" si="24"/>
        <v>0</v>
      </c>
      <c r="AL41" s="134">
        <f t="shared" si="24"/>
        <v>0</v>
      </c>
      <c r="AM41" s="162">
        <f t="shared" si="24"/>
        <v>0</v>
      </c>
      <c r="AN41" s="136">
        <f>+SUM(AN38:AN40)</f>
        <v>0</v>
      </c>
      <c r="AO41" s="138">
        <f t="shared" ref="AO41:AT41" si="25">+SUM(AO37:AO40)</f>
        <v>2</v>
      </c>
      <c r="AP41" s="139">
        <f t="shared" si="25"/>
        <v>0</v>
      </c>
      <c r="AQ41" s="162">
        <f t="shared" si="25"/>
        <v>30</v>
      </c>
      <c r="AR41" s="134">
        <f t="shared" si="25"/>
        <v>0</v>
      </c>
      <c r="AS41" s="135">
        <f t="shared" si="25"/>
        <v>0</v>
      </c>
      <c r="AT41" s="162">
        <f t="shared" si="25"/>
        <v>15</v>
      </c>
      <c r="AU41" s="187">
        <f>+SUM(AU38:AU40)</f>
        <v>0</v>
      </c>
      <c r="AV41" s="37">
        <f t="shared" ref="AV41:BA41" si="26">+SUM(AV37:AV40)</f>
        <v>6</v>
      </c>
      <c r="AW41" s="139">
        <f t="shared" si="26"/>
        <v>30</v>
      </c>
      <c r="AX41" s="162">
        <f t="shared" si="26"/>
        <v>0</v>
      </c>
      <c r="AY41" s="162">
        <f t="shared" si="26"/>
        <v>0</v>
      </c>
      <c r="AZ41" s="134">
        <f t="shared" si="26"/>
        <v>0</v>
      </c>
      <c r="BA41" s="162">
        <f t="shared" si="26"/>
        <v>30</v>
      </c>
      <c r="BB41" s="187">
        <f>+SUM(BB38:BB40)</f>
        <v>0</v>
      </c>
      <c r="BC41" s="37">
        <f>+SUM(BC37:BC40)</f>
        <v>8</v>
      </c>
      <c r="BD41" s="231"/>
    </row>
    <row r="42" spans="1:61" ht="24" customHeight="1">
      <c r="B42" s="62"/>
      <c r="C42" s="63"/>
      <c r="D42" s="179"/>
      <c r="E42" s="63"/>
      <c r="F42" s="140"/>
      <c r="G42" s="140"/>
      <c r="H42" s="140"/>
      <c r="I42" s="140"/>
      <c r="J42" s="140"/>
      <c r="K42" s="140"/>
      <c r="L42" s="140"/>
      <c r="M42" s="140"/>
      <c r="N42" s="179"/>
      <c r="O42" s="140"/>
      <c r="P42" s="140"/>
      <c r="Q42" s="140"/>
      <c r="R42" s="140"/>
      <c r="S42" s="140"/>
      <c r="T42" s="140"/>
      <c r="U42" s="206" t="s">
        <v>127</v>
      </c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1"/>
      <c r="BD42" s="234"/>
    </row>
    <row r="43" spans="1:61" ht="24" customHeight="1">
      <c r="B43" s="289" t="s">
        <v>70</v>
      </c>
      <c r="C43" s="64"/>
      <c r="D43" s="209" t="s">
        <v>39</v>
      </c>
      <c r="E43" s="65"/>
      <c r="F43" s="163"/>
      <c r="G43" s="163"/>
      <c r="H43" s="163"/>
      <c r="I43" s="163"/>
      <c r="J43" s="163"/>
      <c r="K43" s="163"/>
      <c r="L43" s="163"/>
      <c r="M43" s="163"/>
      <c r="N43" s="180"/>
      <c r="O43" s="163"/>
      <c r="P43" s="163"/>
      <c r="Q43" s="163"/>
      <c r="R43" s="163"/>
      <c r="S43" s="163"/>
      <c r="T43" s="163"/>
      <c r="U43" s="208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4"/>
      <c r="BD43" s="235"/>
    </row>
    <row r="44" spans="1:61" ht="20.100000000000001" customHeight="1">
      <c r="B44" s="290"/>
      <c r="C44" s="223" t="s">
        <v>130</v>
      </c>
      <c r="D44" s="295" t="s">
        <v>64</v>
      </c>
      <c r="E44" s="296"/>
      <c r="F44" s="236">
        <f>G44</f>
        <v>28</v>
      </c>
      <c r="G44" s="237">
        <f t="shared" ref="G44:G49" si="27">SUM(T44,AA44,AH44,AO44,AV44,BC44)</f>
        <v>28</v>
      </c>
      <c r="H44" s="88">
        <f t="shared" ref="H44:H49" si="28">SUM(I44:M44)</f>
        <v>120</v>
      </c>
      <c r="I44" s="76">
        <f t="shared" ref="I44:M46" si="29">SUM(N44,U44,AB44,AI44,AP44,AW44)</f>
        <v>0</v>
      </c>
      <c r="J44" s="77">
        <f t="shared" si="29"/>
        <v>0</v>
      </c>
      <c r="K44" s="77">
        <f t="shared" si="29"/>
        <v>120</v>
      </c>
      <c r="L44" s="77">
        <f t="shared" si="29"/>
        <v>0</v>
      </c>
      <c r="M44" s="79">
        <f t="shared" si="29"/>
        <v>0</v>
      </c>
      <c r="N44" s="77"/>
      <c r="O44" s="77"/>
      <c r="P44" s="77">
        <v>30</v>
      </c>
      <c r="Q44" s="77"/>
      <c r="R44" s="77"/>
      <c r="S44" s="213" t="s">
        <v>26</v>
      </c>
      <c r="T44" s="212">
        <v>7</v>
      </c>
      <c r="U44" s="147"/>
      <c r="V44" s="147"/>
      <c r="W44" s="147">
        <v>30</v>
      </c>
      <c r="X44" s="147"/>
      <c r="Y44" s="147"/>
      <c r="Z44" s="213" t="s">
        <v>26</v>
      </c>
      <c r="AA44" s="212">
        <v>7</v>
      </c>
      <c r="AB44" s="147"/>
      <c r="AC44" s="147"/>
      <c r="AD44" s="147">
        <v>30</v>
      </c>
      <c r="AE44" s="147"/>
      <c r="AF44" s="147"/>
      <c r="AG44" s="213" t="s">
        <v>26</v>
      </c>
      <c r="AH44" s="212">
        <v>7</v>
      </c>
      <c r="AI44" s="147"/>
      <c r="AJ44" s="147"/>
      <c r="AK44" s="147">
        <v>30</v>
      </c>
      <c r="AL44" s="147"/>
      <c r="AM44" s="147"/>
      <c r="AN44" s="213" t="s">
        <v>26</v>
      </c>
      <c r="AO44" s="212">
        <v>7</v>
      </c>
      <c r="AP44" s="143"/>
      <c r="AQ44" s="143"/>
      <c r="AR44" s="143"/>
      <c r="AS44" s="143"/>
      <c r="AT44" s="143"/>
      <c r="AU44" s="213"/>
      <c r="AV44" s="212"/>
      <c r="AW44" s="143"/>
      <c r="AX44" s="143"/>
      <c r="AY44" s="143"/>
      <c r="AZ44" s="143"/>
      <c r="BA44" s="143"/>
      <c r="BB44" s="213"/>
      <c r="BC44" s="212"/>
      <c r="BD44" s="229" t="s">
        <v>67</v>
      </c>
    </row>
    <row r="45" spans="1:61" ht="20.100000000000001" customHeight="1">
      <c r="B45" s="290"/>
      <c r="C45" s="223" t="s">
        <v>131</v>
      </c>
      <c r="D45" s="295" t="s">
        <v>112</v>
      </c>
      <c r="E45" s="296"/>
      <c r="F45" s="236">
        <f>G45</f>
        <v>22</v>
      </c>
      <c r="G45" s="237">
        <f t="shared" si="27"/>
        <v>22</v>
      </c>
      <c r="H45" s="88">
        <f t="shared" si="28"/>
        <v>60</v>
      </c>
      <c r="I45" s="76">
        <f t="shared" ref="I45" si="30">SUM(N45,U45,AB45,AI45,AP45,AW45)</f>
        <v>0</v>
      </c>
      <c r="J45" s="77">
        <f t="shared" ref="J45" si="31">SUM(O45,V45,AC45,AJ45,AQ45,AX45)</f>
        <v>0</v>
      </c>
      <c r="K45" s="77">
        <f t="shared" ref="K45" si="32">SUM(P45,W45,AD45,AK45,AR45,AY45)</f>
        <v>60</v>
      </c>
      <c r="L45" s="77">
        <f t="shared" ref="L45" si="33">SUM(Q45,X45,AE45,AL45,AS45,AZ45)</f>
        <v>0</v>
      </c>
      <c r="M45" s="79">
        <f t="shared" ref="M45" si="34">SUM(R45,Y45,AF45,AM45,AT45,BA45)</f>
        <v>0</v>
      </c>
      <c r="N45" s="143"/>
      <c r="O45" s="143"/>
      <c r="P45" s="143"/>
      <c r="Q45" s="143"/>
      <c r="R45" s="143"/>
      <c r="S45" s="213"/>
      <c r="T45" s="212"/>
      <c r="U45" s="143"/>
      <c r="V45" s="143"/>
      <c r="W45" s="143"/>
      <c r="X45" s="143"/>
      <c r="Y45" s="143"/>
      <c r="Z45" s="213"/>
      <c r="AA45" s="212"/>
      <c r="AB45" s="143"/>
      <c r="AC45" s="143"/>
      <c r="AD45" s="143"/>
      <c r="AE45" s="143"/>
      <c r="AF45" s="143"/>
      <c r="AG45" s="213"/>
      <c r="AH45" s="212"/>
      <c r="AI45" s="143"/>
      <c r="AJ45" s="143"/>
      <c r="AK45" s="143"/>
      <c r="AL45" s="143"/>
      <c r="AM45" s="143"/>
      <c r="AN45" s="213"/>
      <c r="AO45" s="212"/>
      <c r="AP45" s="147"/>
      <c r="AQ45" s="147"/>
      <c r="AR45" s="147">
        <v>30</v>
      </c>
      <c r="AS45" s="147"/>
      <c r="AT45" s="147"/>
      <c r="AU45" s="213" t="s">
        <v>26</v>
      </c>
      <c r="AV45" s="212">
        <v>10</v>
      </c>
      <c r="AW45" s="147"/>
      <c r="AX45" s="147"/>
      <c r="AY45" s="147">
        <v>30</v>
      </c>
      <c r="AZ45" s="147"/>
      <c r="BA45" s="147"/>
      <c r="BB45" s="213" t="s">
        <v>26</v>
      </c>
      <c r="BC45" s="212">
        <v>12</v>
      </c>
      <c r="BD45" s="229" t="s">
        <v>67</v>
      </c>
    </row>
    <row r="46" spans="1:61" ht="20.100000000000001" customHeight="1">
      <c r="B46" s="290"/>
      <c r="C46" s="223" t="s">
        <v>132</v>
      </c>
      <c r="D46" s="295" t="s">
        <v>65</v>
      </c>
      <c r="E46" s="296"/>
      <c r="F46" s="73"/>
      <c r="G46" s="89">
        <f t="shared" si="27"/>
        <v>8</v>
      </c>
      <c r="H46" s="88">
        <f t="shared" si="28"/>
        <v>60</v>
      </c>
      <c r="I46" s="76">
        <f t="shared" si="29"/>
        <v>0</v>
      </c>
      <c r="J46" s="77">
        <f t="shared" si="29"/>
        <v>0</v>
      </c>
      <c r="K46" s="77">
        <f t="shared" si="29"/>
        <v>60</v>
      </c>
      <c r="L46" s="77">
        <f t="shared" si="29"/>
        <v>0</v>
      </c>
      <c r="M46" s="79">
        <f t="shared" si="29"/>
        <v>0</v>
      </c>
      <c r="N46" s="77"/>
      <c r="O46" s="77"/>
      <c r="P46" s="77">
        <v>15</v>
      </c>
      <c r="Q46" s="77"/>
      <c r="R46" s="77"/>
      <c r="S46" s="213" t="s">
        <v>26</v>
      </c>
      <c r="T46" s="265">
        <v>2</v>
      </c>
      <c r="U46" s="77"/>
      <c r="V46" s="77"/>
      <c r="W46" s="77">
        <v>15</v>
      </c>
      <c r="X46" s="77"/>
      <c r="Y46" s="77"/>
      <c r="Z46" s="213" t="s">
        <v>26</v>
      </c>
      <c r="AA46" s="212">
        <v>2</v>
      </c>
      <c r="AB46" s="147"/>
      <c r="AC46" s="147"/>
      <c r="AD46" s="147">
        <v>15</v>
      </c>
      <c r="AE46" s="147"/>
      <c r="AF46" s="147"/>
      <c r="AG46" s="213" t="s">
        <v>26</v>
      </c>
      <c r="AH46" s="212">
        <v>2</v>
      </c>
      <c r="AI46" s="147"/>
      <c r="AJ46" s="147"/>
      <c r="AK46" s="147">
        <v>15</v>
      </c>
      <c r="AL46" s="147"/>
      <c r="AM46" s="147"/>
      <c r="AN46" s="213" t="s">
        <v>26</v>
      </c>
      <c r="AO46" s="212">
        <v>2</v>
      </c>
      <c r="AP46" s="165"/>
      <c r="AQ46" s="165"/>
      <c r="AR46" s="165"/>
      <c r="AS46" s="165"/>
      <c r="AT46" s="165"/>
      <c r="AU46" s="213"/>
      <c r="AV46" s="212"/>
      <c r="AW46" s="143"/>
      <c r="AX46" s="143"/>
      <c r="AY46" s="143"/>
      <c r="AZ46" s="143"/>
      <c r="BA46" s="143"/>
      <c r="BB46" s="213"/>
      <c r="BC46" s="212"/>
      <c r="BD46" s="230"/>
    </row>
    <row r="47" spans="1:61" ht="19.5" customHeight="1">
      <c r="B47" s="290"/>
      <c r="C47" s="223" t="s">
        <v>133</v>
      </c>
      <c r="D47" s="295" t="s">
        <v>66</v>
      </c>
      <c r="E47" s="296"/>
      <c r="F47" s="73"/>
      <c r="G47" s="89">
        <f t="shared" si="27"/>
        <v>2</v>
      </c>
      <c r="H47" s="88">
        <f t="shared" si="28"/>
        <v>30</v>
      </c>
      <c r="I47" s="76">
        <f t="shared" ref="I47:I49" si="35">SUM(N47,U47,AB47,AI47,AP47,AW47)</f>
        <v>0</v>
      </c>
      <c r="J47" s="77">
        <f t="shared" ref="J47:J49" si="36">SUM(O47,V47,AC47,AJ47,AQ47,AX47)</f>
        <v>0</v>
      </c>
      <c r="K47" s="77">
        <f t="shared" ref="K47:K49" si="37">SUM(P47,W47,AD47,AK47,AR47,AY47)</f>
        <v>30</v>
      </c>
      <c r="L47" s="77">
        <f t="shared" ref="L47:L49" si="38">SUM(Q47,X47,AE47,AL47,AS47,AZ47)</f>
        <v>0</v>
      </c>
      <c r="M47" s="79">
        <f t="shared" ref="M47:M49" si="39">SUM(R47,Y47,AF47,AM47,AT47,BA47)</f>
        <v>0</v>
      </c>
      <c r="N47" s="143"/>
      <c r="O47" s="143"/>
      <c r="P47" s="143"/>
      <c r="Q47" s="143"/>
      <c r="R47" s="143"/>
      <c r="S47" s="213"/>
      <c r="T47" s="212"/>
      <c r="U47" s="143"/>
      <c r="V47" s="143"/>
      <c r="W47" s="143"/>
      <c r="X47" s="143"/>
      <c r="Y47" s="143"/>
      <c r="Z47" s="213"/>
      <c r="AA47" s="212"/>
      <c r="AB47" s="143"/>
      <c r="AC47" s="143"/>
      <c r="AD47" s="143"/>
      <c r="AE47" s="143"/>
      <c r="AF47" s="143"/>
      <c r="AG47" s="213"/>
      <c r="AH47" s="212"/>
      <c r="AI47" s="147"/>
      <c r="AJ47" s="147"/>
      <c r="AK47" s="147">
        <v>30</v>
      </c>
      <c r="AL47" s="147"/>
      <c r="AM47" s="147"/>
      <c r="AN47" s="213" t="s">
        <v>26</v>
      </c>
      <c r="AO47" s="212">
        <v>2</v>
      </c>
      <c r="AP47" s="143"/>
      <c r="AQ47" s="143"/>
      <c r="AR47" s="143"/>
      <c r="AS47" s="143"/>
      <c r="AT47" s="143"/>
      <c r="AU47" s="213"/>
      <c r="AV47" s="212"/>
      <c r="AW47" s="143"/>
      <c r="AX47" s="143"/>
      <c r="AY47" s="143"/>
      <c r="AZ47" s="143"/>
      <c r="BA47" s="143"/>
      <c r="BB47" s="213"/>
      <c r="BC47" s="212"/>
      <c r="BD47" s="230"/>
    </row>
    <row r="48" spans="1:61" ht="19.5" customHeight="1">
      <c r="B48" s="290"/>
      <c r="C48" s="223" t="s">
        <v>134</v>
      </c>
      <c r="D48" s="295" t="s">
        <v>101</v>
      </c>
      <c r="E48" s="296"/>
      <c r="F48" s="73">
        <f>G48</f>
        <v>8</v>
      </c>
      <c r="G48" s="89">
        <f t="shared" si="27"/>
        <v>8</v>
      </c>
      <c r="H48" s="88">
        <f t="shared" si="28"/>
        <v>120</v>
      </c>
      <c r="I48" s="76">
        <f t="shared" ref="I48" si="40">SUM(N48,U48,AB48,AI48,AP48,AW48)</f>
        <v>0</v>
      </c>
      <c r="J48" s="77">
        <f t="shared" ref="J48" si="41">SUM(O48,V48,AC48,AJ48,AQ48,AX48)</f>
        <v>120</v>
      </c>
      <c r="K48" s="77">
        <f t="shared" ref="K48" si="42">SUM(P48,W48,AD48,AK48,AR48,AY48)</f>
        <v>0</v>
      </c>
      <c r="L48" s="77">
        <f t="shared" ref="L48" si="43">SUM(Q48,X48,AE48,AL48,AS48,AZ48)</f>
        <v>0</v>
      </c>
      <c r="M48" s="79">
        <f t="shared" ref="M48" si="44">SUM(R48,Y48,AF48,AM48,AT48,BA48)</f>
        <v>0</v>
      </c>
      <c r="N48" s="93"/>
      <c r="O48" s="77">
        <v>30</v>
      </c>
      <c r="P48" s="106"/>
      <c r="Q48" s="147"/>
      <c r="R48" s="77"/>
      <c r="S48" s="107" t="s">
        <v>26</v>
      </c>
      <c r="T48" s="89">
        <v>2</v>
      </c>
      <c r="U48" s="92"/>
      <c r="V48" s="77">
        <v>30</v>
      </c>
      <c r="W48" s="106"/>
      <c r="X48" s="106"/>
      <c r="Y48" s="77"/>
      <c r="Z48" s="102" t="s">
        <v>26</v>
      </c>
      <c r="AA48" s="115">
        <v>2</v>
      </c>
      <c r="AB48" s="105"/>
      <c r="AC48" s="77">
        <v>30</v>
      </c>
      <c r="AD48" s="106"/>
      <c r="AE48" s="106"/>
      <c r="AF48" s="77"/>
      <c r="AG48" s="102" t="s">
        <v>26</v>
      </c>
      <c r="AH48" s="103">
        <v>2</v>
      </c>
      <c r="AI48" s="92"/>
      <c r="AJ48" s="77">
        <v>30</v>
      </c>
      <c r="AK48" s="106"/>
      <c r="AL48" s="106"/>
      <c r="AM48" s="77"/>
      <c r="AN48" s="102" t="s">
        <v>26</v>
      </c>
      <c r="AO48" s="91">
        <v>2</v>
      </c>
      <c r="AP48" s="143"/>
      <c r="AQ48" s="143"/>
      <c r="AR48" s="143"/>
      <c r="AS48" s="143"/>
      <c r="AT48" s="143"/>
      <c r="AU48" s="213"/>
      <c r="AV48" s="212"/>
      <c r="AW48" s="143"/>
      <c r="AX48" s="143"/>
      <c r="AY48" s="143"/>
      <c r="AZ48" s="143"/>
      <c r="BA48" s="143"/>
      <c r="BB48" s="213"/>
      <c r="BC48" s="212"/>
      <c r="BD48" s="230"/>
    </row>
    <row r="49" spans="2:57" ht="19.5" customHeight="1">
      <c r="B49" s="290"/>
      <c r="C49" s="223" t="s">
        <v>135</v>
      </c>
      <c r="D49" s="297" t="s">
        <v>102</v>
      </c>
      <c r="E49" s="298"/>
      <c r="F49" s="73">
        <f>G49</f>
        <v>4</v>
      </c>
      <c r="G49" s="89">
        <f t="shared" si="27"/>
        <v>4</v>
      </c>
      <c r="H49" s="88">
        <f t="shared" si="28"/>
        <v>60</v>
      </c>
      <c r="I49" s="76">
        <f t="shared" si="35"/>
        <v>0</v>
      </c>
      <c r="J49" s="77">
        <f t="shared" si="36"/>
        <v>60</v>
      </c>
      <c r="K49" s="77">
        <f t="shared" si="37"/>
        <v>0</v>
      </c>
      <c r="L49" s="77">
        <f t="shared" si="38"/>
        <v>0</v>
      </c>
      <c r="M49" s="79">
        <f t="shared" si="39"/>
        <v>0</v>
      </c>
      <c r="N49" s="143"/>
      <c r="O49" s="143"/>
      <c r="P49" s="143"/>
      <c r="Q49" s="143"/>
      <c r="R49" s="143"/>
      <c r="S49" s="213"/>
      <c r="T49" s="212"/>
      <c r="U49" s="143"/>
      <c r="V49" s="143"/>
      <c r="W49" s="143"/>
      <c r="X49" s="143"/>
      <c r="Y49" s="143"/>
      <c r="Z49" s="213"/>
      <c r="AA49" s="212"/>
      <c r="AB49" s="143"/>
      <c r="AC49" s="143"/>
      <c r="AD49" s="143"/>
      <c r="AE49" s="143"/>
      <c r="AF49" s="143"/>
      <c r="AG49" s="213"/>
      <c r="AH49" s="212"/>
      <c r="AI49" s="143"/>
      <c r="AJ49" s="143"/>
      <c r="AK49" s="143"/>
      <c r="AL49" s="143"/>
      <c r="AM49" s="143"/>
      <c r="AN49" s="213"/>
      <c r="AO49" s="103"/>
      <c r="AP49" s="92"/>
      <c r="AQ49" s="77">
        <v>30</v>
      </c>
      <c r="AR49" s="106"/>
      <c r="AS49" s="106"/>
      <c r="AT49" s="77"/>
      <c r="AU49" s="102" t="s">
        <v>26</v>
      </c>
      <c r="AV49" s="115">
        <v>2</v>
      </c>
      <c r="AW49" s="97"/>
      <c r="AX49" s="77">
        <v>30</v>
      </c>
      <c r="AY49" s="106"/>
      <c r="AZ49" s="106"/>
      <c r="BA49" s="77"/>
      <c r="BB49" s="102" t="s">
        <v>26</v>
      </c>
      <c r="BC49" s="115">
        <v>2</v>
      </c>
      <c r="BD49" s="230"/>
    </row>
    <row r="50" spans="2:57" ht="19.5" customHeight="1">
      <c r="B50" s="290"/>
      <c r="C50" s="264" t="s">
        <v>95</v>
      </c>
      <c r="D50" s="267" t="s">
        <v>103</v>
      </c>
      <c r="E50" s="315" t="s">
        <v>148</v>
      </c>
      <c r="F50" s="317">
        <f>G50</f>
        <v>12</v>
      </c>
      <c r="G50" s="329">
        <f>SUM(T50,AA50,AH50,AO50,AV50,BC50)</f>
        <v>12</v>
      </c>
      <c r="H50" s="331">
        <f>SUM(I50:M50)</f>
        <v>180</v>
      </c>
      <c r="I50" s="323">
        <f>SUM(N51,U51,AB51,AI51,AP51,AW51)</f>
        <v>0</v>
      </c>
      <c r="J50" s="319">
        <f>SUM(O50,V50,AC50,AJ50,AQ50,AX50)</f>
        <v>180</v>
      </c>
      <c r="K50" s="319">
        <f>SUM(P51,W51,AD51,AK51,AR51,AY51)</f>
        <v>0</v>
      </c>
      <c r="L50" s="319">
        <f>SUM(Q51,X51,AE51,AL51,AS51,AZ51)</f>
        <v>0</v>
      </c>
      <c r="M50" s="333">
        <f>SUM(R51,Y51,AF51,AM51,AT51,BA51)</f>
        <v>0</v>
      </c>
      <c r="N50" s="323"/>
      <c r="O50" s="319">
        <v>30</v>
      </c>
      <c r="P50" s="319"/>
      <c r="Q50" s="319"/>
      <c r="R50" s="321"/>
      <c r="S50" s="335" t="s">
        <v>26</v>
      </c>
      <c r="T50" s="337">
        <v>2</v>
      </c>
      <c r="U50" s="323"/>
      <c r="V50" s="319">
        <v>30</v>
      </c>
      <c r="W50" s="319"/>
      <c r="X50" s="319"/>
      <c r="Y50" s="321"/>
      <c r="Z50" s="335" t="s">
        <v>26</v>
      </c>
      <c r="AA50" s="337">
        <v>2</v>
      </c>
      <c r="AB50" s="323"/>
      <c r="AC50" s="319">
        <v>30</v>
      </c>
      <c r="AD50" s="319"/>
      <c r="AE50" s="319"/>
      <c r="AF50" s="321"/>
      <c r="AG50" s="335" t="s">
        <v>26</v>
      </c>
      <c r="AH50" s="337">
        <v>2</v>
      </c>
      <c r="AI50" s="323"/>
      <c r="AJ50" s="319">
        <v>30</v>
      </c>
      <c r="AK50" s="319"/>
      <c r="AL50" s="319"/>
      <c r="AM50" s="321"/>
      <c r="AN50" s="335" t="s">
        <v>26</v>
      </c>
      <c r="AO50" s="337">
        <v>2</v>
      </c>
      <c r="AP50" s="323"/>
      <c r="AQ50" s="319">
        <v>30</v>
      </c>
      <c r="AR50" s="319"/>
      <c r="AS50" s="319"/>
      <c r="AT50" s="321"/>
      <c r="AU50" s="335" t="s">
        <v>26</v>
      </c>
      <c r="AV50" s="337">
        <v>2</v>
      </c>
      <c r="AW50" s="323"/>
      <c r="AX50" s="319">
        <v>30</v>
      </c>
      <c r="AY50" s="319"/>
      <c r="AZ50" s="319"/>
      <c r="BA50" s="321"/>
      <c r="BB50" s="335" t="s">
        <v>26</v>
      </c>
      <c r="BC50" s="337">
        <v>2</v>
      </c>
      <c r="BD50" s="389"/>
    </row>
    <row r="51" spans="2:57" ht="19.5" customHeight="1" thickBot="1">
      <c r="B51" s="290"/>
      <c r="C51" s="46" t="s">
        <v>149</v>
      </c>
      <c r="D51" s="268" t="s">
        <v>147</v>
      </c>
      <c r="E51" s="316"/>
      <c r="F51" s="318"/>
      <c r="G51" s="330"/>
      <c r="H51" s="332"/>
      <c r="I51" s="324"/>
      <c r="J51" s="320"/>
      <c r="K51" s="320"/>
      <c r="L51" s="320"/>
      <c r="M51" s="334"/>
      <c r="N51" s="324"/>
      <c r="O51" s="320"/>
      <c r="P51" s="320"/>
      <c r="Q51" s="320"/>
      <c r="R51" s="322"/>
      <c r="S51" s="336"/>
      <c r="T51" s="338"/>
      <c r="U51" s="324"/>
      <c r="V51" s="320"/>
      <c r="W51" s="320"/>
      <c r="X51" s="320"/>
      <c r="Y51" s="322"/>
      <c r="Z51" s="336"/>
      <c r="AA51" s="338"/>
      <c r="AB51" s="324"/>
      <c r="AC51" s="320"/>
      <c r="AD51" s="320"/>
      <c r="AE51" s="320"/>
      <c r="AF51" s="322"/>
      <c r="AG51" s="336"/>
      <c r="AH51" s="338"/>
      <c r="AI51" s="324"/>
      <c r="AJ51" s="320"/>
      <c r="AK51" s="320"/>
      <c r="AL51" s="320"/>
      <c r="AM51" s="322"/>
      <c r="AN51" s="336"/>
      <c r="AO51" s="338"/>
      <c r="AP51" s="324"/>
      <c r="AQ51" s="320"/>
      <c r="AR51" s="320"/>
      <c r="AS51" s="320"/>
      <c r="AT51" s="322"/>
      <c r="AU51" s="336"/>
      <c r="AV51" s="338"/>
      <c r="AW51" s="324"/>
      <c r="AX51" s="320"/>
      <c r="AY51" s="320"/>
      <c r="AZ51" s="320"/>
      <c r="BA51" s="322"/>
      <c r="BB51" s="336"/>
      <c r="BC51" s="338"/>
      <c r="BD51" s="390"/>
    </row>
    <row r="52" spans="2:57" ht="24" customHeight="1" thickBot="1">
      <c r="B52" s="290"/>
      <c r="C52" s="40"/>
      <c r="D52" s="287" t="s">
        <v>72</v>
      </c>
      <c r="E52" s="288"/>
      <c r="F52" s="130">
        <f t="shared" ref="F52:M52" si="45">SUM(F44:F50)</f>
        <v>74</v>
      </c>
      <c r="G52" s="37">
        <f t="shared" si="45"/>
        <v>84</v>
      </c>
      <c r="H52" s="131">
        <f t="shared" si="45"/>
        <v>630</v>
      </c>
      <c r="I52" s="166">
        <f t="shared" si="45"/>
        <v>0</v>
      </c>
      <c r="J52" s="132">
        <f t="shared" si="45"/>
        <v>360</v>
      </c>
      <c r="K52" s="132">
        <f t="shared" si="45"/>
        <v>270</v>
      </c>
      <c r="L52" s="132">
        <f t="shared" si="45"/>
        <v>0</v>
      </c>
      <c r="M52" s="133">
        <f t="shared" si="45"/>
        <v>0</v>
      </c>
      <c r="N52" s="134">
        <f t="shared" ref="N52:BC52" si="46">SUM(N44:N51)</f>
        <v>0</v>
      </c>
      <c r="O52" s="135">
        <f>SUM(O44:O50)</f>
        <v>60</v>
      </c>
      <c r="P52" s="135">
        <f t="shared" si="46"/>
        <v>45</v>
      </c>
      <c r="Q52" s="135">
        <f t="shared" si="46"/>
        <v>0</v>
      </c>
      <c r="R52" s="135">
        <f t="shared" si="46"/>
        <v>0</v>
      </c>
      <c r="S52" s="136">
        <f>SUM(S44:S50)</f>
        <v>0</v>
      </c>
      <c r="T52" s="137">
        <f>SUM(T44:T50)</f>
        <v>13</v>
      </c>
      <c r="U52" s="134">
        <f t="shared" si="46"/>
        <v>0</v>
      </c>
      <c r="V52" s="135">
        <f t="shared" si="46"/>
        <v>60</v>
      </c>
      <c r="W52" s="135">
        <f t="shared" si="46"/>
        <v>45</v>
      </c>
      <c r="X52" s="135">
        <f t="shared" si="46"/>
        <v>0</v>
      </c>
      <c r="Y52" s="135">
        <f t="shared" si="46"/>
        <v>0</v>
      </c>
      <c r="Z52" s="136">
        <f t="shared" si="46"/>
        <v>0</v>
      </c>
      <c r="AA52" s="138">
        <f t="shared" si="46"/>
        <v>13</v>
      </c>
      <c r="AB52" s="139">
        <f t="shared" si="46"/>
        <v>0</v>
      </c>
      <c r="AC52" s="135">
        <f t="shared" si="46"/>
        <v>60</v>
      </c>
      <c r="AD52" s="135">
        <f t="shared" si="46"/>
        <v>45</v>
      </c>
      <c r="AE52" s="135">
        <f t="shared" si="46"/>
        <v>0</v>
      </c>
      <c r="AF52" s="135">
        <f t="shared" si="46"/>
        <v>0</v>
      </c>
      <c r="AG52" s="136">
        <f t="shared" si="46"/>
        <v>0</v>
      </c>
      <c r="AH52" s="138">
        <f t="shared" si="46"/>
        <v>13</v>
      </c>
      <c r="AI52" s="139">
        <f t="shared" si="46"/>
        <v>0</v>
      </c>
      <c r="AJ52" s="135">
        <f t="shared" si="46"/>
        <v>60</v>
      </c>
      <c r="AK52" s="135">
        <f t="shared" si="46"/>
        <v>75</v>
      </c>
      <c r="AL52" s="135">
        <f t="shared" si="46"/>
        <v>0</v>
      </c>
      <c r="AM52" s="135">
        <f t="shared" si="46"/>
        <v>0</v>
      </c>
      <c r="AN52" s="136">
        <f t="shared" si="46"/>
        <v>0</v>
      </c>
      <c r="AO52" s="138">
        <f t="shared" si="46"/>
        <v>15</v>
      </c>
      <c r="AP52" s="139">
        <f t="shared" si="46"/>
        <v>0</v>
      </c>
      <c r="AQ52" s="135">
        <f t="shared" si="46"/>
        <v>60</v>
      </c>
      <c r="AR52" s="135">
        <f t="shared" si="46"/>
        <v>30</v>
      </c>
      <c r="AS52" s="135">
        <f t="shared" si="46"/>
        <v>0</v>
      </c>
      <c r="AT52" s="135">
        <f t="shared" si="46"/>
        <v>0</v>
      </c>
      <c r="AU52" s="136">
        <f t="shared" si="46"/>
        <v>0</v>
      </c>
      <c r="AV52" s="138">
        <f t="shared" si="46"/>
        <v>14</v>
      </c>
      <c r="AW52" s="139">
        <f t="shared" si="46"/>
        <v>0</v>
      </c>
      <c r="AX52" s="135">
        <f t="shared" si="46"/>
        <v>60</v>
      </c>
      <c r="AY52" s="135">
        <f t="shared" si="46"/>
        <v>30</v>
      </c>
      <c r="AZ52" s="135">
        <f t="shared" si="46"/>
        <v>0</v>
      </c>
      <c r="BA52" s="135">
        <f t="shared" si="46"/>
        <v>0</v>
      </c>
      <c r="BB52" s="136">
        <f t="shared" si="46"/>
        <v>0</v>
      </c>
      <c r="BC52" s="137">
        <f t="shared" si="46"/>
        <v>16</v>
      </c>
      <c r="BD52" s="231"/>
    </row>
    <row r="53" spans="2:57" ht="24" customHeight="1">
      <c r="B53" s="290"/>
      <c r="C53" s="62"/>
      <c r="D53" s="210" t="s">
        <v>40</v>
      </c>
      <c r="E53" s="63"/>
      <c r="F53" s="140"/>
      <c r="G53" s="140"/>
      <c r="H53" s="140"/>
      <c r="I53" s="140"/>
      <c r="J53" s="140"/>
      <c r="K53" s="140"/>
      <c r="L53" s="140"/>
      <c r="M53" s="140"/>
      <c r="N53" s="179"/>
      <c r="O53" s="140"/>
      <c r="P53" s="140"/>
      <c r="Q53" s="140"/>
      <c r="R53" s="140"/>
      <c r="S53" s="140"/>
      <c r="T53" s="140"/>
      <c r="U53" s="206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1"/>
      <c r="BD53" s="239"/>
    </row>
    <row r="54" spans="2:57" ht="20.100000000000001" customHeight="1">
      <c r="B54" s="290"/>
      <c r="C54" s="47" t="s">
        <v>136</v>
      </c>
      <c r="D54" s="295" t="s">
        <v>41</v>
      </c>
      <c r="E54" s="296"/>
      <c r="F54" s="236">
        <f>G54</f>
        <v>28</v>
      </c>
      <c r="G54" s="237">
        <f>+T54+AA54+AH54+AO54+AV54+BC54</f>
        <v>28</v>
      </c>
      <c r="H54" s="88">
        <f t="shared" ref="H54:H60" si="47">SUM(I54:M54)</f>
        <v>120</v>
      </c>
      <c r="I54" s="76">
        <f t="shared" ref="I54:M60" si="48">SUM(N54,U54,AB54,AI54,AP54,AW54)</f>
        <v>0</v>
      </c>
      <c r="J54" s="77">
        <f t="shared" si="48"/>
        <v>0</v>
      </c>
      <c r="K54" s="77">
        <f t="shared" si="48"/>
        <v>120</v>
      </c>
      <c r="L54" s="77">
        <f t="shared" si="48"/>
        <v>0</v>
      </c>
      <c r="M54" s="79">
        <f t="shared" si="48"/>
        <v>0</v>
      </c>
      <c r="N54" s="147"/>
      <c r="O54" s="147"/>
      <c r="P54" s="147">
        <v>30</v>
      </c>
      <c r="Q54" s="147"/>
      <c r="R54" s="147"/>
      <c r="S54" s="213" t="s">
        <v>26</v>
      </c>
      <c r="T54" s="212">
        <v>7</v>
      </c>
      <c r="U54" s="147"/>
      <c r="V54" s="147"/>
      <c r="W54" s="147">
        <v>30</v>
      </c>
      <c r="X54" s="147"/>
      <c r="Y54" s="147"/>
      <c r="Z54" s="213" t="s">
        <v>26</v>
      </c>
      <c r="AA54" s="212">
        <v>7</v>
      </c>
      <c r="AB54" s="147"/>
      <c r="AC54" s="147"/>
      <c r="AD54" s="147">
        <v>30</v>
      </c>
      <c r="AE54" s="147"/>
      <c r="AF54" s="147"/>
      <c r="AG54" s="213" t="s">
        <v>26</v>
      </c>
      <c r="AH54" s="212">
        <v>7</v>
      </c>
      <c r="AI54" s="147"/>
      <c r="AJ54" s="147"/>
      <c r="AK54" s="147">
        <v>30</v>
      </c>
      <c r="AL54" s="147"/>
      <c r="AM54" s="147"/>
      <c r="AN54" s="213" t="s">
        <v>26</v>
      </c>
      <c r="AO54" s="212">
        <v>7</v>
      </c>
      <c r="AP54" s="122"/>
      <c r="AQ54" s="122"/>
      <c r="AR54" s="122"/>
      <c r="AS54" s="122"/>
      <c r="AT54" s="122"/>
      <c r="AU54" s="213"/>
      <c r="AV54" s="212"/>
      <c r="AW54" s="143"/>
      <c r="AX54" s="143"/>
      <c r="AY54" s="143"/>
      <c r="AZ54" s="143"/>
      <c r="BA54" s="143"/>
      <c r="BB54" s="213"/>
      <c r="BC54" s="212"/>
      <c r="BD54" s="229" t="s">
        <v>68</v>
      </c>
    </row>
    <row r="55" spans="2:57" ht="38.25" customHeight="1">
      <c r="B55" s="290"/>
      <c r="C55" s="47" t="s">
        <v>137</v>
      </c>
      <c r="D55" s="295" t="s">
        <v>113</v>
      </c>
      <c r="E55" s="296"/>
      <c r="F55" s="236">
        <f>G55</f>
        <v>22</v>
      </c>
      <c r="G55" s="237">
        <f>+T55+AA55+AH55+AO55+AV55+BC55</f>
        <v>22</v>
      </c>
      <c r="H55" s="88">
        <f t="shared" si="47"/>
        <v>60</v>
      </c>
      <c r="I55" s="76">
        <f t="shared" ref="I55" si="49">SUM(N55,U55,AB55,AI55,AP55,AW55)</f>
        <v>0</v>
      </c>
      <c r="J55" s="77">
        <f t="shared" ref="J55" si="50">SUM(O55,V55,AC55,AJ55,AQ55,AX55)</f>
        <v>0</v>
      </c>
      <c r="K55" s="77">
        <f t="shared" ref="K55" si="51">SUM(P55,W55,AD55,AK55,AR55,AY55)</f>
        <v>60</v>
      </c>
      <c r="L55" s="77">
        <f t="shared" ref="L55" si="52">SUM(Q55,X55,AE55,AL55,AS55,AZ55)</f>
        <v>0</v>
      </c>
      <c r="M55" s="79">
        <f t="shared" ref="M55" si="53">SUM(R55,Y55,AF55,AM55,AT55,BA55)</f>
        <v>0</v>
      </c>
      <c r="N55" s="122"/>
      <c r="O55" s="122"/>
      <c r="P55" s="122"/>
      <c r="Q55" s="122"/>
      <c r="R55" s="122"/>
      <c r="S55" s="213"/>
      <c r="T55" s="212"/>
      <c r="U55" s="143"/>
      <c r="V55" s="143"/>
      <c r="W55" s="143"/>
      <c r="X55" s="143"/>
      <c r="Y55" s="143"/>
      <c r="Z55" s="213"/>
      <c r="AA55" s="212"/>
      <c r="AB55" s="122"/>
      <c r="AC55" s="122"/>
      <c r="AD55" s="122"/>
      <c r="AE55" s="122"/>
      <c r="AF55" s="122"/>
      <c r="AG55" s="213"/>
      <c r="AH55" s="212"/>
      <c r="AI55" s="143"/>
      <c r="AJ55" s="143"/>
      <c r="AK55" s="143"/>
      <c r="AL55" s="143"/>
      <c r="AM55" s="143"/>
      <c r="AN55" s="213"/>
      <c r="AO55" s="212"/>
      <c r="AP55" s="147"/>
      <c r="AQ55" s="147"/>
      <c r="AR55" s="147">
        <v>30</v>
      </c>
      <c r="AS55" s="147"/>
      <c r="AT55" s="147"/>
      <c r="AU55" s="213" t="s">
        <v>26</v>
      </c>
      <c r="AV55" s="212">
        <v>10</v>
      </c>
      <c r="AW55" s="147"/>
      <c r="AX55" s="147"/>
      <c r="AY55" s="147">
        <v>30</v>
      </c>
      <c r="AZ55" s="147"/>
      <c r="BA55" s="147"/>
      <c r="BB55" s="213" t="s">
        <v>26</v>
      </c>
      <c r="BC55" s="212">
        <v>12</v>
      </c>
      <c r="BD55" s="229" t="s">
        <v>68</v>
      </c>
    </row>
    <row r="56" spans="2:57" ht="20.100000000000001" customHeight="1">
      <c r="B56" s="290"/>
      <c r="C56" s="47" t="s">
        <v>106</v>
      </c>
      <c r="D56" s="313" t="s">
        <v>42</v>
      </c>
      <c r="E56" s="314"/>
      <c r="F56" s="73"/>
      <c r="G56" s="89">
        <f>+T56+AA56+AH56+AO56+AV56+BC56</f>
        <v>4</v>
      </c>
      <c r="H56" s="88">
        <f t="shared" si="47"/>
        <v>30</v>
      </c>
      <c r="I56" s="76">
        <f t="shared" si="48"/>
        <v>0</v>
      </c>
      <c r="J56" s="77">
        <f t="shared" si="48"/>
        <v>0</v>
      </c>
      <c r="K56" s="77">
        <f t="shared" si="48"/>
        <v>30</v>
      </c>
      <c r="L56" s="77">
        <f t="shared" si="48"/>
        <v>0</v>
      </c>
      <c r="M56" s="79">
        <f t="shared" si="48"/>
        <v>0</v>
      </c>
      <c r="N56" s="147"/>
      <c r="O56" s="147"/>
      <c r="P56" s="147">
        <v>15</v>
      </c>
      <c r="Q56" s="147"/>
      <c r="R56" s="77"/>
      <c r="S56" s="183" t="s">
        <v>26</v>
      </c>
      <c r="T56" s="103">
        <v>2</v>
      </c>
      <c r="U56" s="178"/>
      <c r="V56" s="220"/>
      <c r="W56" s="147">
        <v>15</v>
      </c>
      <c r="X56" s="147"/>
      <c r="Y56" s="149"/>
      <c r="Z56" s="213" t="s">
        <v>26</v>
      </c>
      <c r="AA56" s="214">
        <v>2</v>
      </c>
      <c r="AB56" s="167"/>
      <c r="AC56" s="165"/>
      <c r="AD56" s="165"/>
      <c r="AE56" s="165"/>
      <c r="AF56" s="159"/>
      <c r="AG56" s="213"/>
      <c r="AH56" s="212"/>
      <c r="AI56" s="167"/>
      <c r="AJ56" s="165"/>
      <c r="AK56" s="165"/>
      <c r="AL56" s="165"/>
      <c r="AM56" s="159"/>
      <c r="AN56" s="183"/>
      <c r="AO56" s="212"/>
      <c r="AP56" s="167"/>
      <c r="AQ56" s="165"/>
      <c r="AR56" s="165"/>
      <c r="AS56" s="165"/>
      <c r="AT56" s="159"/>
      <c r="AU56" s="213"/>
      <c r="AV56" s="168"/>
      <c r="AW56" s="169"/>
      <c r="AX56" s="165"/>
      <c r="AY56" s="165"/>
      <c r="AZ56" s="165"/>
      <c r="BA56" s="165"/>
      <c r="BB56" s="190"/>
      <c r="BC56" s="212"/>
      <c r="BD56" s="227"/>
    </row>
    <row r="57" spans="2:57" ht="20.100000000000001" customHeight="1">
      <c r="B57" s="290"/>
      <c r="C57" s="47" t="s">
        <v>107</v>
      </c>
      <c r="D57" s="295" t="s">
        <v>118</v>
      </c>
      <c r="E57" s="296"/>
      <c r="F57" s="73"/>
      <c r="G57" s="89">
        <f>+T57+AA57+AH57+AO57+AV57+BC57</f>
        <v>4</v>
      </c>
      <c r="H57" s="88">
        <f t="shared" si="47"/>
        <v>30</v>
      </c>
      <c r="I57" s="76">
        <f t="shared" ref="I57" si="54">SUM(N57,U57,AB57,AI57,AP57,AW57)</f>
        <v>0</v>
      </c>
      <c r="J57" s="77">
        <f t="shared" ref="J57" si="55">SUM(O57,V57,AC57,AJ57,AQ57,AX57)</f>
        <v>0</v>
      </c>
      <c r="K57" s="77">
        <f t="shared" ref="K57" si="56">SUM(P57,W57,AD57,AK57,AR57,AY57)</f>
        <v>30</v>
      </c>
      <c r="L57" s="77">
        <f t="shared" ref="L57" si="57">SUM(Q57,X57,AE57,AL57,AS57,AZ57)</f>
        <v>0</v>
      </c>
      <c r="M57" s="79">
        <f t="shared" ref="M57" si="58">SUM(R57,Y57,AF57,AM57,AT57,BA57)</f>
        <v>0</v>
      </c>
      <c r="N57" s="122"/>
      <c r="O57" s="122"/>
      <c r="P57" s="122"/>
      <c r="Q57" s="122"/>
      <c r="R57" s="219"/>
      <c r="S57" s="213"/>
      <c r="T57" s="212"/>
      <c r="U57" s="143"/>
      <c r="V57" s="143"/>
      <c r="W57" s="143"/>
      <c r="X57" s="143"/>
      <c r="Y57" s="143"/>
      <c r="Z57" s="213"/>
      <c r="AA57" s="212"/>
      <c r="AB57" s="178"/>
      <c r="AC57" s="147"/>
      <c r="AD57" s="147">
        <v>15</v>
      </c>
      <c r="AE57" s="147"/>
      <c r="AF57" s="147"/>
      <c r="AG57" s="213" t="s">
        <v>26</v>
      </c>
      <c r="AH57" s="212">
        <v>2</v>
      </c>
      <c r="AI57" s="147"/>
      <c r="AJ57" s="147"/>
      <c r="AK57" s="147">
        <v>15</v>
      </c>
      <c r="AL57" s="147"/>
      <c r="AM57" s="147"/>
      <c r="AN57" s="213" t="s">
        <v>26</v>
      </c>
      <c r="AO57" s="212">
        <v>2</v>
      </c>
      <c r="AP57" s="142"/>
      <c r="AQ57" s="143"/>
      <c r="AR57" s="143"/>
      <c r="AS57" s="143"/>
      <c r="AT57" s="143"/>
      <c r="AU57" s="213"/>
      <c r="AV57" s="212"/>
      <c r="AW57" s="144"/>
      <c r="AX57" s="143"/>
      <c r="AY57" s="143"/>
      <c r="AZ57" s="143"/>
      <c r="BA57" s="143"/>
      <c r="BB57" s="213"/>
      <c r="BC57" s="212"/>
      <c r="BD57" s="230"/>
      <c r="BE57" s="211"/>
    </row>
    <row r="58" spans="2:57" ht="20.100000000000001" customHeight="1">
      <c r="B58" s="290"/>
      <c r="C58" s="266" t="s">
        <v>108</v>
      </c>
      <c r="D58" s="303" t="s">
        <v>97</v>
      </c>
      <c r="E58" s="304"/>
      <c r="F58" s="73"/>
      <c r="G58" s="89">
        <f>+T58+AA58+AH58+AO58+AV58+BC58</f>
        <v>2</v>
      </c>
      <c r="H58" s="88">
        <f t="shared" si="47"/>
        <v>30</v>
      </c>
      <c r="I58" s="76">
        <f t="shared" si="48"/>
        <v>0</v>
      </c>
      <c r="J58" s="77">
        <f t="shared" si="48"/>
        <v>0</v>
      </c>
      <c r="K58" s="77">
        <f t="shared" si="48"/>
        <v>30</v>
      </c>
      <c r="L58" s="77">
        <f t="shared" si="48"/>
        <v>0</v>
      </c>
      <c r="M58" s="79">
        <f t="shared" si="48"/>
        <v>0</v>
      </c>
      <c r="N58" s="122"/>
      <c r="O58" s="122"/>
      <c r="P58" s="122"/>
      <c r="Q58" s="122"/>
      <c r="R58" s="122"/>
      <c r="S58" s="213"/>
      <c r="T58" s="212"/>
      <c r="U58" s="143"/>
      <c r="V58" s="143"/>
      <c r="W58" s="143"/>
      <c r="X58" s="143"/>
      <c r="Y58" s="143"/>
      <c r="Z58" s="213"/>
      <c r="AA58" s="212"/>
      <c r="AB58" s="122"/>
      <c r="AC58" s="122"/>
      <c r="AD58" s="122"/>
      <c r="AE58" s="122"/>
      <c r="AF58" s="122"/>
      <c r="AG58" s="213"/>
      <c r="AH58" s="212"/>
      <c r="AI58" s="147"/>
      <c r="AJ58" s="147"/>
      <c r="AK58" s="147">
        <v>30</v>
      </c>
      <c r="AL58" s="147"/>
      <c r="AM58" s="147"/>
      <c r="AN58" s="213" t="s">
        <v>26</v>
      </c>
      <c r="AO58" s="212">
        <v>2</v>
      </c>
      <c r="AP58" s="143"/>
      <c r="AQ58" s="143"/>
      <c r="AR58" s="143"/>
      <c r="AS58" s="143"/>
      <c r="AT58" s="143"/>
      <c r="AU58" s="213"/>
      <c r="AV58" s="212"/>
      <c r="AW58" s="144"/>
      <c r="AX58" s="143"/>
      <c r="AY58" s="143"/>
      <c r="AZ58" s="143"/>
      <c r="BA58" s="143"/>
      <c r="BB58" s="213"/>
      <c r="BC58" s="212"/>
      <c r="BD58" s="227"/>
    </row>
    <row r="59" spans="2:57" ht="19.5" customHeight="1">
      <c r="B59" s="290"/>
      <c r="C59" s="266" t="s">
        <v>111</v>
      </c>
      <c r="D59" s="299" t="s">
        <v>104</v>
      </c>
      <c r="E59" s="300"/>
      <c r="F59" s="73">
        <f>G59</f>
        <v>12</v>
      </c>
      <c r="G59" s="89">
        <f>SUM(T59,AA59,AH59,AO59,AV59,BC59)</f>
        <v>12</v>
      </c>
      <c r="H59" s="88">
        <f>SUM(I59:M59)</f>
        <v>180</v>
      </c>
      <c r="I59" s="76">
        <f t="shared" si="48"/>
        <v>0</v>
      </c>
      <c r="J59" s="77">
        <f t="shared" si="48"/>
        <v>180</v>
      </c>
      <c r="K59" s="77">
        <f t="shared" si="48"/>
        <v>0</v>
      </c>
      <c r="L59" s="77">
        <f t="shared" si="48"/>
        <v>0</v>
      </c>
      <c r="M59" s="79">
        <f t="shared" si="48"/>
        <v>0</v>
      </c>
      <c r="N59" s="93"/>
      <c r="O59" s="77">
        <v>30</v>
      </c>
      <c r="P59" s="106"/>
      <c r="Q59" s="147"/>
      <c r="R59" s="77"/>
      <c r="S59" s="107" t="s">
        <v>26</v>
      </c>
      <c r="T59" s="89">
        <v>2</v>
      </c>
      <c r="U59" s="92"/>
      <c r="V59" s="77">
        <v>30</v>
      </c>
      <c r="W59" s="106"/>
      <c r="X59" s="106"/>
      <c r="Y59" s="77"/>
      <c r="Z59" s="102" t="s">
        <v>26</v>
      </c>
      <c r="AA59" s="115">
        <v>2</v>
      </c>
      <c r="AB59" s="105"/>
      <c r="AC59" s="77">
        <v>30</v>
      </c>
      <c r="AD59" s="106"/>
      <c r="AE59" s="106"/>
      <c r="AF59" s="77"/>
      <c r="AG59" s="102" t="s">
        <v>26</v>
      </c>
      <c r="AH59" s="103">
        <v>2</v>
      </c>
      <c r="AI59" s="92"/>
      <c r="AJ59" s="77">
        <v>30</v>
      </c>
      <c r="AK59" s="106"/>
      <c r="AL59" s="106"/>
      <c r="AM59" s="77"/>
      <c r="AN59" s="102" t="s">
        <v>26</v>
      </c>
      <c r="AO59" s="91">
        <v>2</v>
      </c>
      <c r="AP59" s="92"/>
      <c r="AQ59" s="77">
        <v>30</v>
      </c>
      <c r="AR59" s="106"/>
      <c r="AS59" s="106"/>
      <c r="AT59" s="77"/>
      <c r="AU59" s="102" t="s">
        <v>26</v>
      </c>
      <c r="AV59" s="115">
        <v>2</v>
      </c>
      <c r="AW59" s="105"/>
      <c r="AX59" s="77">
        <v>30</v>
      </c>
      <c r="AY59" s="106"/>
      <c r="AZ59" s="106"/>
      <c r="BA59" s="77"/>
      <c r="BB59" s="102" t="s">
        <v>26</v>
      </c>
      <c r="BC59" s="115">
        <v>2</v>
      </c>
      <c r="BD59" s="240"/>
    </row>
    <row r="60" spans="2:57" ht="19.5" customHeight="1" thickBot="1">
      <c r="B60" s="290"/>
      <c r="C60" s="266" t="s">
        <v>150</v>
      </c>
      <c r="D60" s="295" t="s">
        <v>117</v>
      </c>
      <c r="E60" s="296"/>
      <c r="F60" s="73">
        <f>G60</f>
        <v>12</v>
      </c>
      <c r="G60" s="89">
        <f>SUM(T60,AA60,AH60,AO60,AV60,BC60)</f>
        <v>12</v>
      </c>
      <c r="H60" s="88">
        <f t="shared" si="47"/>
        <v>180</v>
      </c>
      <c r="I60" s="76">
        <f t="shared" si="48"/>
        <v>0</v>
      </c>
      <c r="J60" s="77">
        <f t="shared" si="48"/>
        <v>180</v>
      </c>
      <c r="K60" s="77">
        <f t="shared" si="48"/>
        <v>0</v>
      </c>
      <c r="L60" s="77">
        <f t="shared" si="48"/>
        <v>0</v>
      </c>
      <c r="M60" s="79">
        <f t="shared" si="48"/>
        <v>0</v>
      </c>
      <c r="N60" s="93"/>
      <c r="O60" s="77">
        <v>30</v>
      </c>
      <c r="P60" s="106"/>
      <c r="Q60" s="147"/>
      <c r="R60" s="77"/>
      <c r="S60" s="107" t="s">
        <v>26</v>
      </c>
      <c r="T60" s="89">
        <v>2</v>
      </c>
      <c r="U60" s="92"/>
      <c r="V60" s="77">
        <v>30</v>
      </c>
      <c r="W60" s="106"/>
      <c r="X60" s="106"/>
      <c r="Y60" s="77"/>
      <c r="Z60" s="102" t="s">
        <v>26</v>
      </c>
      <c r="AA60" s="115">
        <v>2</v>
      </c>
      <c r="AB60" s="221"/>
      <c r="AC60" s="77">
        <v>30</v>
      </c>
      <c r="AD60" s="106"/>
      <c r="AE60" s="106"/>
      <c r="AF60" s="77"/>
      <c r="AG60" s="102" t="s">
        <v>26</v>
      </c>
      <c r="AH60" s="241">
        <v>2</v>
      </c>
      <c r="AI60" s="92"/>
      <c r="AJ60" s="77">
        <v>30</v>
      </c>
      <c r="AK60" s="106"/>
      <c r="AL60" s="106"/>
      <c r="AM60" s="77"/>
      <c r="AN60" s="102" t="s">
        <v>26</v>
      </c>
      <c r="AO60" s="238">
        <v>2</v>
      </c>
      <c r="AP60" s="92"/>
      <c r="AQ60" s="77">
        <v>30</v>
      </c>
      <c r="AR60" s="106"/>
      <c r="AS60" s="106"/>
      <c r="AT60" s="77"/>
      <c r="AU60" s="102" t="s">
        <v>26</v>
      </c>
      <c r="AV60" s="115">
        <v>2</v>
      </c>
      <c r="AW60" s="221"/>
      <c r="AX60" s="77">
        <v>30</v>
      </c>
      <c r="AY60" s="106"/>
      <c r="AZ60" s="106"/>
      <c r="BA60" s="77"/>
      <c r="BB60" s="102" t="s">
        <v>26</v>
      </c>
      <c r="BC60" s="115">
        <v>2</v>
      </c>
      <c r="BD60" s="230"/>
    </row>
    <row r="61" spans="2:57" s="8" customFormat="1" ht="24" customHeight="1" thickBot="1">
      <c r="B61" s="291"/>
      <c r="C61" s="40"/>
      <c r="D61" s="287" t="s">
        <v>138</v>
      </c>
      <c r="E61" s="288"/>
      <c r="F61" s="130">
        <f t="shared" ref="F61:R61" si="59">+SUM(F54:F60)</f>
        <v>74</v>
      </c>
      <c r="G61" s="39">
        <f t="shared" si="59"/>
        <v>84</v>
      </c>
      <c r="H61" s="170">
        <f t="shared" si="59"/>
        <v>630</v>
      </c>
      <c r="I61" s="216">
        <f t="shared" si="59"/>
        <v>0</v>
      </c>
      <c r="J61" s="218">
        <f t="shared" si="59"/>
        <v>360</v>
      </c>
      <c r="K61" s="218">
        <f t="shared" si="59"/>
        <v>270</v>
      </c>
      <c r="L61" s="217">
        <f t="shared" si="59"/>
        <v>0</v>
      </c>
      <c r="M61" s="172">
        <f t="shared" si="59"/>
        <v>0</v>
      </c>
      <c r="N61" s="173">
        <f t="shared" si="59"/>
        <v>0</v>
      </c>
      <c r="O61" s="173">
        <f t="shared" si="59"/>
        <v>60</v>
      </c>
      <c r="P61" s="173">
        <f t="shared" si="59"/>
        <v>45</v>
      </c>
      <c r="Q61" s="173">
        <f t="shared" si="59"/>
        <v>0</v>
      </c>
      <c r="R61" s="173">
        <f t="shared" si="59"/>
        <v>0</v>
      </c>
      <c r="S61" s="184">
        <f>+SUM(S54:S58)</f>
        <v>0</v>
      </c>
      <c r="T61" s="137">
        <f t="shared" ref="T61:Y61" si="60">+SUM(T54:T60)</f>
        <v>13</v>
      </c>
      <c r="U61" s="173">
        <f t="shared" si="60"/>
        <v>0</v>
      </c>
      <c r="V61" s="173">
        <f t="shared" si="60"/>
        <v>60</v>
      </c>
      <c r="W61" s="173">
        <f t="shared" si="60"/>
        <v>45</v>
      </c>
      <c r="X61" s="173">
        <f t="shared" si="60"/>
        <v>0</v>
      </c>
      <c r="Y61" s="173">
        <f t="shared" si="60"/>
        <v>0</v>
      </c>
      <c r="Z61" s="184">
        <f>+SUM(Z54:Z58)</f>
        <v>0</v>
      </c>
      <c r="AA61" s="137">
        <f t="shared" ref="AA61:AF61" si="61">+SUM(AA54:AA60)</f>
        <v>13</v>
      </c>
      <c r="AB61" s="173">
        <f t="shared" si="61"/>
        <v>0</v>
      </c>
      <c r="AC61" s="173">
        <f t="shared" si="61"/>
        <v>60</v>
      </c>
      <c r="AD61" s="173">
        <f t="shared" si="61"/>
        <v>45</v>
      </c>
      <c r="AE61" s="173">
        <f t="shared" si="61"/>
        <v>0</v>
      </c>
      <c r="AF61" s="173">
        <f t="shared" si="61"/>
        <v>0</v>
      </c>
      <c r="AG61" s="184">
        <f>+SUM(AG54:AG58)</f>
        <v>0</v>
      </c>
      <c r="AH61" s="137">
        <f t="shared" ref="AH61:AM61" si="62">+SUM(AH54:AH60)</f>
        <v>13</v>
      </c>
      <c r="AI61" s="173">
        <f t="shared" si="62"/>
        <v>0</v>
      </c>
      <c r="AJ61" s="173">
        <f t="shared" si="62"/>
        <v>60</v>
      </c>
      <c r="AK61" s="173">
        <f t="shared" si="62"/>
        <v>75</v>
      </c>
      <c r="AL61" s="173">
        <f t="shared" si="62"/>
        <v>0</v>
      </c>
      <c r="AM61" s="173">
        <f t="shared" si="62"/>
        <v>0</v>
      </c>
      <c r="AN61" s="184">
        <f>+SUM(AN54:AN58)</f>
        <v>0</v>
      </c>
      <c r="AO61" s="137">
        <f t="shared" ref="AO61:AT61" si="63">+SUM(AO54:AO60)</f>
        <v>15</v>
      </c>
      <c r="AP61" s="173">
        <f t="shared" si="63"/>
        <v>0</v>
      </c>
      <c r="AQ61" s="173">
        <f t="shared" si="63"/>
        <v>60</v>
      </c>
      <c r="AR61" s="173">
        <f t="shared" si="63"/>
        <v>30</v>
      </c>
      <c r="AS61" s="173">
        <f t="shared" si="63"/>
        <v>0</v>
      </c>
      <c r="AT61" s="173">
        <f t="shared" si="63"/>
        <v>0</v>
      </c>
      <c r="AU61" s="184">
        <f>+SUM(AU54:AU58)</f>
        <v>0</v>
      </c>
      <c r="AV61" s="137">
        <f t="shared" ref="AV61:BA61" si="64">+SUM(AV54:AV60)</f>
        <v>14</v>
      </c>
      <c r="AW61" s="173">
        <f t="shared" si="64"/>
        <v>0</v>
      </c>
      <c r="AX61" s="173">
        <f t="shared" si="64"/>
        <v>60</v>
      </c>
      <c r="AY61" s="173">
        <f t="shared" si="64"/>
        <v>30</v>
      </c>
      <c r="AZ61" s="173">
        <f t="shared" si="64"/>
        <v>0</v>
      </c>
      <c r="BA61" s="173">
        <f t="shared" si="64"/>
        <v>0</v>
      </c>
      <c r="BB61" s="184">
        <f>+SUM(BB54:BB58)</f>
        <v>0</v>
      </c>
      <c r="BC61" s="137">
        <f>+SUM(BC54:BC60)</f>
        <v>16</v>
      </c>
      <c r="BD61" s="242"/>
      <c r="BE61" s="7"/>
    </row>
    <row r="62" spans="2:57" s="8" customFormat="1" ht="25.5" customHeight="1" thickBot="1">
      <c r="B62" s="191"/>
      <c r="C62" s="192"/>
      <c r="D62" s="193" t="s">
        <v>71</v>
      </c>
      <c r="E62" s="36"/>
      <c r="F62" s="172">
        <f>+F35+F41+F61</f>
        <v>116</v>
      </c>
      <c r="G62" s="39">
        <f t="shared" ref="G62:AL62" si="65">+G35+G41+G52</f>
        <v>180</v>
      </c>
      <c r="H62" s="170">
        <f t="shared" si="65"/>
        <v>1800</v>
      </c>
      <c r="I62" s="171">
        <f t="shared" si="65"/>
        <v>375</v>
      </c>
      <c r="J62" s="171">
        <f t="shared" si="65"/>
        <v>855</v>
      </c>
      <c r="K62" s="171">
        <f t="shared" si="65"/>
        <v>450</v>
      </c>
      <c r="L62" s="171">
        <f t="shared" si="65"/>
        <v>75</v>
      </c>
      <c r="M62" s="172">
        <f t="shared" si="65"/>
        <v>45</v>
      </c>
      <c r="N62" s="171">
        <f t="shared" si="65"/>
        <v>105</v>
      </c>
      <c r="O62" s="171">
        <f t="shared" si="65"/>
        <v>135</v>
      </c>
      <c r="P62" s="171">
        <f t="shared" si="65"/>
        <v>75</v>
      </c>
      <c r="Q62" s="171">
        <f t="shared" si="65"/>
        <v>0</v>
      </c>
      <c r="R62" s="171">
        <f t="shared" si="65"/>
        <v>0</v>
      </c>
      <c r="S62" s="184">
        <f t="shared" si="65"/>
        <v>0</v>
      </c>
      <c r="T62" s="137">
        <f t="shared" si="65"/>
        <v>30</v>
      </c>
      <c r="U62" s="171">
        <f t="shared" si="65"/>
        <v>60</v>
      </c>
      <c r="V62" s="171">
        <f t="shared" si="65"/>
        <v>195</v>
      </c>
      <c r="W62" s="171">
        <f t="shared" si="65"/>
        <v>90</v>
      </c>
      <c r="X62" s="171">
        <f t="shared" si="65"/>
        <v>0</v>
      </c>
      <c r="Y62" s="171">
        <f t="shared" si="65"/>
        <v>0</v>
      </c>
      <c r="Z62" s="184">
        <f t="shared" si="65"/>
        <v>0</v>
      </c>
      <c r="AA62" s="137">
        <f t="shared" si="65"/>
        <v>30</v>
      </c>
      <c r="AB62" s="171">
        <f t="shared" si="65"/>
        <v>45</v>
      </c>
      <c r="AC62" s="171">
        <f t="shared" si="65"/>
        <v>165</v>
      </c>
      <c r="AD62" s="171">
        <f t="shared" si="65"/>
        <v>105</v>
      </c>
      <c r="AE62" s="171">
        <f t="shared" si="65"/>
        <v>15</v>
      </c>
      <c r="AF62" s="171">
        <f t="shared" si="65"/>
        <v>0</v>
      </c>
      <c r="AG62" s="184">
        <f t="shared" si="65"/>
        <v>0</v>
      </c>
      <c r="AH62" s="137">
        <f t="shared" si="65"/>
        <v>30</v>
      </c>
      <c r="AI62" s="171">
        <f t="shared" si="65"/>
        <v>60</v>
      </c>
      <c r="AJ62" s="171">
        <f t="shared" si="65"/>
        <v>135</v>
      </c>
      <c r="AK62" s="171">
        <f t="shared" si="65"/>
        <v>105</v>
      </c>
      <c r="AL62" s="171">
        <f t="shared" si="65"/>
        <v>0</v>
      </c>
      <c r="AM62" s="171">
        <f t="shared" ref="AM62:BC62" si="66">+AM35+AM41+AM52</f>
        <v>0</v>
      </c>
      <c r="AN62" s="184">
        <f t="shared" si="66"/>
        <v>0</v>
      </c>
      <c r="AO62" s="137">
        <f t="shared" si="66"/>
        <v>30</v>
      </c>
      <c r="AP62" s="171">
        <f t="shared" si="66"/>
        <v>45</v>
      </c>
      <c r="AQ62" s="171">
        <f t="shared" si="66"/>
        <v>135</v>
      </c>
      <c r="AR62" s="171">
        <f t="shared" si="66"/>
        <v>45</v>
      </c>
      <c r="AS62" s="171">
        <f t="shared" si="66"/>
        <v>30</v>
      </c>
      <c r="AT62" s="171">
        <f t="shared" si="66"/>
        <v>15</v>
      </c>
      <c r="AU62" s="184">
        <f t="shared" si="66"/>
        <v>0</v>
      </c>
      <c r="AV62" s="137">
        <f t="shared" si="66"/>
        <v>30</v>
      </c>
      <c r="AW62" s="171">
        <f t="shared" si="66"/>
        <v>60</v>
      </c>
      <c r="AX62" s="171">
        <f t="shared" si="66"/>
        <v>90</v>
      </c>
      <c r="AY62" s="171">
        <f t="shared" si="66"/>
        <v>30</v>
      </c>
      <c r="AZ62" s="171">
        <f t="shared" si="66"/>
        <v>30</v>
      </c>
      <c r="BA62" s="171">
        <f t="shared" si="66"/>
        <v>30</v>
      </c>
      <c r="BB62" s="184">
        <f t="shared" si="66"/>
        <v>0</v>
      </c>
      <c r="BC62" s="37">
        <f t="shared" si="66"/>
        <v>30</v>
      </c>
      <c r="BD62" s="243"/>
      <c r="BE62" s="7"/>
    </row>
    <row r="63" spans="2:57" s="8" customFormat="1" ht="33" customHeight="1" thickBot="1">
      <c r="B63" s="284" t="s">
        <v>115</v>
      </c>
      <c r="C63" s="285"/>
      <c r="D63" s="285"/>
      <c r="E63" s="286"/>
      <c r="F63" s="175"/>
      <c r="G63" s="37">
        <f t="shared" ref="G63:M63" si="67">+G62</f>
        <v>180</v>
      </c>
      <c r="H63" s="224">
        <f t="shared" si="67"/>
        <v>1800</v>
      </c>
      <c r="I63" s="225">
        <f t="shared" si="67"/>
        <v>375</v>
      </c>
      <c r="J63" s="176">
        <f t="shared" si="67"/>
        <v>855</v>
      </c>
      <c r="K63" s="176">
        <f t="shared" si="67"/>
        <v>450</v>
      </c>
      <c r="L63" s="176">
        <f t="shared" si="67"/>
        <v>75</v>
      </c>
      <c r="M63" s="177">
        <f t="shared" si="67"/>
        <v>45</v>
      </c>
      <c r="N63" s="293">
        <f>SUM(N62:R62)</f>
        <v>315</v>
      </c>
      <c r="O63" s="294"/>
      <c r="P63" s="294"/>
      <c r="Q63" s="294"/>
      <c r="R63" s="294"/>
      <c r="S63" s="185">
        <f>+S62</f>
        <v>0</v>
      </c>
      <c r="T63" s="38">
        <f>+T62</f>
        <v>30</v>
      </c>
      <c r="U63" s="293">
        <f>SUM(U62:Y62)</f>
        <v>345</v>
      </c>
      <c r="V63" s="294"/>
      <c r="W63" s="294"/>
      <c r="X63" s="294"/>
      <c r="Y63" s="294"/>
      <c r="Z63" s="185">
        <f>+Z62</f>
        <v>0</v>
      </c>
      <c r="AA63" s="38">
        <f>+AA62</f>
        <v>30</v>
      </c>
      <c r="AB63" s="293">
        <f>SUM(AB62:AF62)</f>
        <v>330</v>
      </c>
      <c r="AC63" s="294"/>
      <c r="AD63" s="294"/>
      <c r="AE63" s="294"/>
      <c r="AF63" s="294"/>
      <c r="AG63" s="185">
        <f>+AG62</f>
        <v>0</v>
      </c>
      <c r="AH63" s="38">
        <f>+AH62</f>
        <v>30</v>
      </c>
      <c r="AI63" s="293">
        <f>SUM(AI62:AM62)</f>
        <v>300</v>
      </c>
      <c r="AJ63" s="294"/>
      <c r="AK63" s="294"/>
      <c r="AL63" s="294"/>
      <c r="AM63" s="294"/>
      <c r="AN63" s="185">
        <f>+AN62</f>
        <v>0</v>
      </c>
      <c r="AO63" s="38">
        <f>+AO62</f>
        <v>30</v>
      </c>
      <c r="AP63" s="293">
        <f>SUM(AP62:AT62)</f>
        <v>270</v>
      </c>
      <c r="AQ63" s="294"/>
      <c r="AR63" s="294"/>
      <c r="AS63" s="294"/>
      <c r="AT63" s="294"/>
      <c r="AU63" s="185">
        <f>+AU62</f>
        <v>0</v>
      </c>
      <c r="AV63" s="38">
        <f>+AV62</f>
        <v>30</v>
      </c>
      <c r="AW63" s="293">
        <f>SUM(AW62:BA62)</f>
        <v>240</v>
      </c>
      <c r="AX63" s="294"/>
      <c r="AY63" s="294"/>
      <c r="AZ63" s="294"/>
      <c r="BA63" s="294"/>
      <c r="BB63" s="185">
        <f>+BB62</f>
        <v>0</v>
      </c>
      <c r="BC63" s="38">
        <f>+BC62</f>
        <v>30</v>
      </c>
      <c r="BD63" s="244"/>
      <c r="BE63" s="7"/>
    </row>
    <row r="64" spans="2:57" s="14" customFormat="1" ht="36" customHeight="1" thickBot="1">
      <c r="B64" s="284" t="s">
        <v>119</v>
      </c>
      <c r="C64" s="285"/>
      <c r="D64" s="285"/>
      <c r="E64" s="286"/>
      <c r="F64" s="175"/>
      <c r="G64" s="39">
        <f>Z64+AN64+BB64</f>
        <v>180</v>
      </c>
      <c r="H64" s="224">
        <f>+N64+AB64+AP64</f>
        <v>1800</v>
      </c>
      <c r="I64" s="225"/>
      <c r="J64" s="176"/>
      <c r="K64" s="176"/>
      <c r="L64" s="176"/>
      <c r="M64" s="177"/>
      <c r="N64" s="293">
        <f>SUM(N63,U63)</f>
        <v>660</v>
      </c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301">
        <f>SUM(T63,AA63)</f>
        <v>60</v>
      </c>
      <c r="AA64" s="302"/>
      <c r="AB64" s="327">
        <f>SUM(AB63,AI63)</f>
        <v>630</v>
      </c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293"/>
      <c r="AN64" s="301">
        <f>SUM(AH63,AO63)</f>
        <v>60</v>
      </c>
      <c r="AO64" s="302"/>
      <c r="AP64" s="327">
        <f>SUM(AP63,AW63)</f>
        <v>510</v>
      </c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8"/>
      <c r="BB64" s="325">
        <f>SUM(AV63,BC63)</f>
        <v>60</v>
      </c>
      <c r="BC64" s="326"/>
      <c r="BD64" s="242"/>
      <c r="BE64" s="13"/>
    </row>
    <row r="65" spans="1:57" ht="15" customHeight="1">
      <c r="B65" s="245"/>
      <c r="C65" s="22"/>
      <c r="D65" s="246"/>
      <c r="E65" s="246"/>
      <c r="F65" s="247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9"/>
    </row>
    <row r="66" spans="1:57" s="27" customFormat="1" ht="20.100000000000001" customHeight="1">
      <c r="B66" s="250"/>
      <c r="C66" s="251" t="s">
        <v>29</v>
      </c>
      <c r="D66" s="252" t="s">
        <v>142</v>
      </c>
      <c r="E66" s="252"/>
      <c r="F66" s="252"/>
      <c r="G66" s="252"/>
      <c r="H66" s="252"/>
      <c r="I66" s="252"/>
      <c r="J66" s="252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3"/>
      <c r="BE66" s="26"/>
    </row>
    <row r="67" spans="1:57" s="27" customFormat="1" ht="20.100000000000001" customHeight="1">
      <c r="B67" s="250"/>
      <c r="C67" s="251"/>
      <c r="D67" s="252" t="s">
        <v>143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3"/>
      <c r="BE67" s="26"/>
    </row>
    <row r="68" spans="1:57" s="27" customFormat="1" ht="20.100000000000001" customHeight="1">
      <c r="B68" s="250"/>
      <c r="C68" s="251"/>
      <c r="D68" s="252" t="s">
        <v>144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3"/>
      <c r="BE68" s="26"/>
    </row>
    <row r="69" spans="1:57" s="27" customFormat="1" ht="20.100000000000001" customHeight="1">
      <c r="B69" s="250"/>
      <c r="C69" s="251" t="s">
        <v>124</v>
      </c>
      <c r="D69" s="283" t="s">
        <v>50</v>
      </c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198"/>
      <c r="X69" s="198"/>
      <c r="Y69" s="198"/>
      <c r="Z69" s="198"/>
      <c r="AA69" s="198"/>
      <c r="AB69" s="200"/>
      <c r="AC69" s="250"/>
      <c r="AD69" s="250"/>
      <c r="AE69" s="250"/>
      <c r="AF69" s="250"/>
      <c r="AG69" s="250"/>
      <c r="AH69" s="250"/>
      <c r="AI69" s="307" t="s">
        <v>51</v>
      </c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8"/>
      <c r="AU69" s="271" t="s">
        <v>151</v>
      </c>
      <c r="AV69" s="272"/>
      <c r="AW69" s="272"/>
      <c r="AX69" s="272"/>
      <c r="AY69" s="272"/>
      <c r="AZ69" s="272"/>
      <c r="BA69" s="272"/>
      <c r="BB69" s="273"/>
      <c r="BC69" s="250"/>
      <c r="BD69" s="253"/>
      <c r="BE69" s="26"/>
    </row>
    <row r="70" spans="1:57" s="27" customFormat="1" ht="20.100000000000001" customHeight="1">
      <c r="B70" s="250"/>
      <c r="C70" s="251" t="s">
        <v>125</v>
      </c>
      <c r="D70" s="283" t="s">
        <v>52</v>
      </c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254"/>
      <c r="AD70" s="254"/>
      <c r="AE70" s="254"/>
      <c r="AF70" s="254"/>
      <c r="AG70" s="254"/>
      <c r="AH70" s="254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8"/>
      <c r="AU70" s="274"/>
      <c r="AV70" s="275"/>
      <c r="AW70" s="275"/>
      <c r="AX70" s="275"/>
      <c r="AY70" s="275"/>
      <c r="AZ70" s="275"/>
      <c r="BA70" s="275"/>
      <c r="BB70" s="276"/>
      <c r="BC70" s="250"/>
      <c r="BD70" s="253"/>
      <c r="BE70" s="26"/>
    </row>
    <row r="71" spans="1:57" s="27" customFormat="1" ht="20.100000000000001" customHeight="1">
      <c r="B71" s="250"/>
      <c r="C71" s="251" t="s">
        <v>30</v>
      </c>
      <c r="D71" s="282" t="s">
        <v>126</v>
      </c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"/>
      <c r="AD71" s="28"/>
      <c r="AE71" s="28"/>
      <c r="AF71" s="28"/>
      <c r="AG71" s="28"/>
      <c r="AH71" s="28"/>
      <c r="AI71" s="280" t="s">
        <v>54</v>
      </c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1"/>
      <c r="AU71" s="274"/>
      <c r="AV71" s="275"/>
      <c r="AW71" s="275"/>
      <c r="AX71" s="275"/>
      <c r="AY71" s="275"/>
      <c r="AZ71" s="275"/>
      <c r="BA71" s="275"/>
      <c r="BB71" s="276"/>
      <c r="BC71" s="28"/>
      <c r="BD71" s="28"/>
      <c r="BE71" s="26"/>
    </row>
    <row r="72" spans="1:57" s="27" customFormat="1" ht="20.100000000000001" customHeight="1">
      <c r="B72" s="250"/>
      <c r="C72" s="251" t="s">
        <v>31</v>
      </c>
      <c r="D72" s="283" t="s">
        <v>146</v>
      </c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198"/>
      <c r="X72" s="198"/>
      <c r="Y72" s="198"/>
      <c r="Z72" s="198"/>
      <c r="AA72" s="198"/>
      <c r="AB72" s="198"/>
      <c r="AC72" s="254"/>
      <c r="AD72" s="254"/>
      <c r="AE72" s="254"/>
      <c r="AF72" s="254"/>
      <c r="AG72" s="254"/>
      <c r="AH72" s="254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1"/>
      <c r="AU72" s="277"/>
      <c r="AV72" s="278"/>
      <c r="AW72" s="278"/>
      <c r="AX72" s="278"/>
      <c r="AY72" s="278"/>
      <c r="AZ72" s="278"/>
      <c r="BA72" s="278"/>
      <c r="BB72" s="279"/>
      <c r="BC72" s="250"/>
      <c r="BD72" s="253"/>
      <c r="BE72" s="26"/>
    </row>
    <row r="73" spans="1:57" s="197" customFormat="1" ht="20.100000000000001" customHeight="1">
      <c r="A73" s="194"/>
      <c r="B73" s="255"/>
      <c r="C73" s="256" t="s">
        <v>32</v>
      </c>
      <c r="D73" s="195" t="s">
        <v>122</v>
      </c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255"/>
      <c r="AL73" s="255"/>
      <c r="AM73" s="255"/>
      <c r="AN73" s="255"/>
      <c r="AO73" s="255"/>
      <c r="AP73" s="196"/>
      <c r="AQ73" s="257"/>
      <c r="AR73" s="257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</row>
    <row r="74" spans="1:57" s="27" customFormat="1" ht="20.100000000000001" customHeight="1">
      <c r="B74" s="250"/>
      <c r="C74" s="251" t="s">
        <v>33</v>
      </c>
      <c r="D74" s="292" t="s">
        <v>123</v>
      </c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3"/>
      <c r="BE74" s="26"/>
    </row>
    <row r="75" spans="1:57" s="18" customFormat="1" ht="20.100000000000001" customHeight="1">
      <c r="B75" s="34"/>
      <c r="C75" s="199"/>
      <c r="D75" s="283" t="s">
        <v>121</v>
      </c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259"/>
      <c r="BD75" s="259"/>
    </row>
    <row r="76" spans="1:57" s="8" customFormat="1" ht="20.100000000000001" customHeight="1">
      <c r="B76" s="260"/>
      <c r="C76" s="251"/>
      <c r="D76" s="283" t="s">
        <v>145</v>
      </c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2"/>
      <c r="BD76" s="263"/>
      <c r="BE76" s="7"/>
    </row>
    <row r="77" spans="1:57">
      <c r="BD77" s="21"/>
    </row>
    <row r="78" spans="1:57" s="201" customFormat="1" ht="20.25">
      <c r="B78" s="202"/>
      <c r="C78" s="203"/>
      <c r="F78" s="6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4"/>
      <c r="BE78" s="202"/>
    </row>
    <row r="79" spans="1:57" s="201" customFormat="1" ht="20.25">
      <c r="B79" s="202"/>
      <c r="C79" s="203"/>
      <c r="F79" s="61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4"/>
      <c r="BE79" s="202"/>
    </row>
    <row r="80" spans="1:57" s="201" customFormat="1" ht="20.25">
      <c r="B80" s="202"/>
      <c r="C80" s="203"/>
      <c r="F80" s="61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4"/>
      <c r="BE80" s="202"/>
    </row>
    <row r="81" spans="2:57" s="201" customFormat="1" ht="20.25">
      <c r="B81" s="202"/>
      <c r="C81" s="203"/>
      <c r="F81" s="61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4"/>
      <c r="BE81" s="202"/>
    </row>
    <row r="82" spans="2:57" s="201" customFormat="1" ht="20.25">
      <c r="B82" s="202"/>
      <c r="C82" s="203"/>
      <c r="F82" s="61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4"/>
      <c r="BE82" s="202"/>
    </row>
    <row r="83" spans="2:57" s="201" customFormat="1" ht="20.25">
      <c r="B83" s="202"/>
      <c r="C83" s="203"/>
      <c r="F83" s="61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4"/>
      <c r="BE83" s="202"/>
    </row>
    <row r="84" spans="2:57" s="201" customFormat="1" ht="20.25">
      <c r="B84" s="202"/>
      <c r="C84" s="203"/>
      <c r="F84" s="61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5"/>
      <c r="BE84" s="202"/>
    </row>
    <row r="85" spans="2:57" s="201" customFormat="1" ht="20.25">
      <c r="B85" s="202"/>
      <c r="C85" s="203"/>
      <c r="F85" s="61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5"/>
      <c r="BE85" s="202"/>
    </row>
    <row r="4528" spans="10:10">
      <c r="J4528" s="16"/>
    </row>
  </sheetData>
  <mergeCells count="152">
    <mergeCell ref="BD50:BD51"/>
    <mergeCell ref="AR50:AR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AL50:AL51"/>
    <mergeCell ref="AM50:AM51"/>
    <mergeCell ref="AN50:AN51"/>
    <mergeCell ref="AO50:AO51"/>
    <mergeCell ref="AP50:AP51"/>
    <mergeCell ref="AQ50:AQ51"/>
    <mergeCell ref="BA50:BA51"/>
    <mergeCell ref="BB50:BB51"/>
    <mergeCell ref="BC50:BC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BD10:BD12"/>
    <mergeCell ref="U11:AA11"/>
    <mergeCell ref="AP10:BC10"/>
    <mergeCell ref="AP11:AV11"/>
    <mergeCell ref="U63:Y63"/>
    <mergeCell ref="D38:E38"/>
    <mergeCell ref="D37:E37"/>
    <mergeCell ref="B37:B40"/>
    <mergeCell ref="D47:E47"/>
    <mergeCell ref="D60:E60"/>
    <mergeCell ref="D45:E45"/>
    <mergeCell ref="D55:E55"/>
    <mergeCell ref="AW11:BC11"/>
    <mergeCell ref="AP63:AT63"/>
    <mergeCell ref="B14:B34"/>
    <mergeCell ref="C14:C15"/>
    <mergeCell ref="C16:C17"/>
    <mergeCell ref="D24:E24"/>
    <mergeCell ref="D25:E25"/>
    <mergeCell ref="D31:E31"/>
    <mergeCell ref="D40:E40"/>
    <mergeCell ref="D39:E39"/>
    <mergeCell ref="D44:E44"/>
    <mergeCell ref="D34:E34"/>
    <mergeCell ref="B3:J3"/>
    <mergeCell ref="I11:M11"/>
    <mergeCell ref="C10:C12"/>
    <mergeCell ref="B10:B12"/>
    <mergeCell ref="H10:M10"/>
    <mergeCell ref="N10:AA10"/>
    <mergeCell ref="AB10:AO10"/>
    <mergeCell ref="H11:H12"/>
    <mergeCell ref="N11:T11"/>
    <mergeCell ref="AI11:AO11"/>
    <mergeCell ref="G10:G12"/>
    <mergeCell ref="D9:F9"/>
    <mergeCell ref="G9:AB9"/>
    <mergeCell ref="AB11:AF11"/>
    <mergeCell ref="F10:F12"/>
    <mergeCell ref="D10:E12"/>
    <mergeCell ref="D19:E19"/>
    <mergeCell ref="D20:E20"/>
    <mergeCell ref="AP4:BC4"/>
    <mergeCell ref="G5:AI5"/>
    <mergeCell ref="G7:U7"/>
    <mergeCell ref="AP9:BC9"/>
    <mergeCell ref="D6:F6"/>
    <mergeCell ref="D8:F8"/>
    <mergeCell ref="G8:U8"/>
    <mergeCell ref="G6:AU6"/>
    <mergeCell ref="D7:F7"/>
    <mergeCell ref="D5:F5"/>
    <mergeCell ref="BB64:BC64"/>
    <mergeCell ref="AW63:BA63"/>
    <mergeCell ref="N64:Y64"/>
    <mergeCell ref="AP64:BA64"/>
    <mergeCell ref="N63:R63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AB64:AM64"/>
    <mergeCell ref="AI63:AM63"/>
    <mergeCell ref="Z50:Z51"/>
    <mergeCell ref="AA50:AA51"/>
    <mergeCell ref="D32:E32"/>
    <mergeCell ref="AI69:AT70"/>
    <mergeCell ref="D14:E15"/>
    <mergeCell ref="D16:E17"/>
    <mergeCell ref="D18:E18"/>
    <mergeCell ref="D21:E21"/>
    <mergeCell ref="D33:E33"/>
    <mergeCell ref="D27:E27"/>
    <mergeCell ref="D22:E22"/>
    <mergeCell ref="D29:E29"/>
    <mergeCell ref="D28:E28"/>
    <mergeCell ref="D26:E26"/>
    <mergeCell ref="D54:E54"/>
    <mergeCell ref="D57:E57"/>
    <mergeCell ref="D56:E56"/>
    <mergeCell ref="E50:E51"/>
    <mergeCell ref="F50:F51"/>
    <mergeCell ref="V50:V51"/>
    <mergeCell ref="W50:W51"/>
    <mergeCell ref="X50:X51"/>
    <mergeCell ref="Y50:Y51"/>
    <mergeCell ref="D23:E23"/>
    <mergeCell ref="D30:E30"/>
    <mergeCell ref="AB50:AB51"/>
    <mergeCell ref="B2:R2"/>
    <mergeCell ref="AB2:BD2"/>
    <mergeCell ref="AU69:BB72"/>
    <mergeCell ref="AI71:AT72"/>
    <mergeCell ref="D71:AB71"/>
    <mergeCell ref="D70:O70"/>
    <mergeCell ref="D76:T76"/>
    <mergeCell ref="D69:V69"/>
    <mergeCell ref="B64:E64"/>
    <mergeCell ref="D75:AM75"/>
    <mergeCell ref="D52:E52"/>
    <mergeCell ref="D61:E61"/>
    <mergeCell ref="B43:B61"/>
    <mergeCell ref="D74:AM74"/>
    <mergeCell ref="B63:E63"/>
    <mergeCell ref="AB63:AF63"/>
    <mergeCell ref="D46:E46"/>
    <mergeCell ref="D49:E49"/>
    <mergeCell ref="D48:E48"/>
    <mergeCell ref="D59:E59"/>
    <mergeCell ref="AN64:AO64"/>
    <mergeCell ref="D72:V72"/>
    <mergeCell ref="D58:E58"/>
    <mergeCell ref="Z64:AA64"/>
  </mergeCells>
  <phoneticPr fontId="4" type="noConversion"/>
  <printOptions horizontalCentered="1"/>
  <pageMargins left="0.19685039370078741" right="0.19685039370078741" top="0.19685039370078741" bottom="0.19685039370078741" header="0.31496062992125984" footer="0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4.25"/>
  <sheetData/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JMS I st.</vt:lpstr>
      <vt:lpstr>Arkusz2</vt:lpstr>
      <vt:lpstr>Arkusz3</vt:lpstr>
      <vt:lpstr>'JMS I st.'!Obszar_wydruku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Umcs</cp:lastModifiedBy>
  <cp:lastPrinted>2023-07-14T12:23:02Z</cp:lastPrinted>
  <dcterms:created xsi:type="dcterms:W3CDTF">2007-12-04T15:57:32Z</dcterms:created>
  <dcterms:modified xsi:type="dcterms:W3CDTF">2023-07-14T12:25:24Z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13f521-439d-4e48-8e98-41ab6c596aa7_Enabled">
    <vt:lpwstr>true</vt:lpwstr>
  </property>
  <property fmtid="{D5CDD505-2E9C-101B-9397-08002B2CF9AE}" pid="3" name="MSIP_Label_6013f521-439d-4e48-8e98-41ab6c596aa7_SetDate">
    <vt:lpwstr>2020-11-23T19:49:48Z</vt:lpwstr>
  </property>
  <property fmtid="{D5CDD505-2E9C-101B-9397-08002B2CF9AE}" pid="4" name="MSIP_Label_6013f521-439d-4e48-8e98-41ab6c596aa7_Method">
    <vt:lpwstr>Standard</vt:lpwstr>
  </property>
  <property fmtid="{D5CDD505-2E9C-101B-9397-08002B2CF9AE}" pid="5" name="MSIP_Label_6013f521-439d-4e48-8e98-41ab6c596aa7_Name">
    <vt:lpwstr>6013f521-439d-4e48-8e98-41ab6c596aa7</vt:lpwstr>
  </property>
  <property fmtid="{D5CDD505-2E9C-101B-9397-08002B2CF9AE}" pid="6" name="MSIP_Label_6013f521-439d-4e48-8e98-41ab6c596aa7_SiteId">
    <vt:lpwstr>12f921d8-f30d-4596-a652-7045b338485a</vt:lpwstr>
  </property>
  <property fmtid="{D5CDD505-2E9C-101B-9397-08002B2CF9AE}" pid="7" name="MSIP_Label_6013f521-439d-4e48-8e98-41ab6c596aa7_ActionId">
    <vt:lpwstr>9a494293-26f6-4d55-a993-8e5a3f569b3f</vt:lpwstr>
  </property>
  <property fmtid="{D5CDD505-2E9C-101B-9397-08002B2CF9AE}" pid="8" name="MSIP_Label_6013f521-439d-4e48-8e98-41ab6c596aa7_ContentBits">
    <vt:lpwstr>0</vt:lpwstr>
  </property>
</Properties>
</file>