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5" yWindow="32760" windowWidth="19425" windowHeight="11025" tabRatio="357" activeTab="0"/>
  </bookViews>
  <sheets>
    <sheet name="CR" sheetId="1" r:id="rId1"/>
    <sheet name="Arkusz2" sheetId="2" state="hidden" r:id="rId2"/>
    <sheet name="Arkusz3" sheetId="3" state="hidden" r:id="rId3"/>
  </sheets>
  <definedNames>
    <definedName name="_xlnm.Print_Area" localSheetId="0">'CR'!$B$2:$BC$107</definedName>
  </definedNames>
  <calcPr fullCalcOnLoad="1"/>
</workbook>
</file>

<file path=xl/comments1.xml><?xml version="1.0" encoding="utf-8"?>
<comments xmlns="http://schemas.openxmlformats.org/spreadsheetml/2006/main">
  <authors>
    <author>borzeckaa</author>
  </authors>
  <commentList>
    <comment ref="F12" authorId="0">
      <text>
        <r>
          <rPr>
            <b/>
            <sz val="9"/>
            <rFont val="Tahoma"/>
            <family val="2"/>
          </rPr>
          <t>borzeckaa:</t>
        </r>
        <r>
          <rPr>
            <sz val="9"/>
            <rFont val="Tahoma"/>
            <family val="2"/>
          </rPr>
          <t xml:space="preserve">
dodano</t>
        </r>
      </text>
    </comment>
  </commentList>
</comments>
</file>

<file path=xl/sharedStrings.xml><?xml version="1.0" encoding="utf-8"?>
<sst xmlns="http://schemas.openxmlformats.org/spreadsheetml/2006/main" count="318" uniqueCount="183">
  <si>
    <t>Forma zal.</t>
  </si>
  <si>
    <t>Punkty ECTS</t>
  </si>
  <si>
    <t>Rok I</t>
  </si>
  <si>
    <t>Rok II</t>
  </si>
  <si>
    <t>Rok III</t>
  </si>
  <si>
    <t>Razem</t>
  </si>
  <si>
    <t>WY</t>
  </si>
  <si>
    <t>CA</t>
  </si>
  <si>
    <t>LB</t>
  </si>
  <si>
    <t>KW</t>
  </si>
  <si>
    <t>SM</t>
  </si>
  <si>
    <t>KIERUNEK:</t>
  </si>
  <si>
    <t>Specjalność studiów:</t>
  </si>
  <si>
    <t>Poziom studiów:</t>
  </si>
  <si>
    <t>Profil studiów:</t>
  </si>
  <si>
    <t>Forma studiów:</t>
  </si>
  <si>
    <t>Razem A+B</t>
  </si>
  <si>
    <t>Razem A</t>
  </si>
  <si>
    <t>Razem B</t>
  </si>
  <si>
    <t>Wymiar godzin (łączny)</t>
  </si>
  <si>
    <t>stacjonarne</t>
  </si>
  <si>
    <t>Rodzaj zajęć</t>
  </si>
  <si>
    <t>Kod</t>
  </si>
  <si>
    <t>Ochrona własności intelektualnej</t>
  </si>
  <si>
    <t>Technologia informacyjna</t>
  </si>
  <si>
    <t>Wychowanie fizyczne</t>
  </si>
  <si>
    <t>Język obcy</t>
  </si>
  <si>
    <t>1.</t>
  </si>
  <si>
    <t>3.</t>
  </si>
  <si>
    <t>4.</t>
  </si>
  <si>
    <t>5.</t>
  </si>
  <si>
    <t>6.</t>
  </si>
  <si>
    <t>A1</t>
  </si>
  <si>
    <t>Seminarium licencjackie</t>
  </si>
  <si>
    <t>B1</t>
  </si>
  <si>
    <t xml:space="preserve">pierwszego stopnia </t>
  </si>
  <si>
    <t>edukacja artystyczna w zakresie sztuk plastycznych</t>
  </si>
  <si>
    <t>ogólnoakademicki</t>
  </si>
  <si>
    <t>rzeźba i formy przestrzenne</t>
  </si>
  <si>
    <t>grafika</t>
  </si>
  <si>
    <t>malarstwo</t>
  </si>
  <si>
    <t>Historia i teoria sztuki</t>
  </si>
  <si>
    <t>Estetyka</t>
  </si>
  <si>
    <t>Teoria i historia kultury</t>
  </si>
  <si>
    <t>Animacja kultury</t>
  </si>
  <si>
    <t>Marketing i rynek sztuki</t>
  </si>
  <si>
    <t>Podstawy percepcji wizualnej</t>
  </si>
  <si>
    <t>Struktury wizualne</t>
  </si>
  <si>
    <t>Podstawy rysunku</t>
  </si>
  <si>
    <t>Malarstwo</t>
  </si>
  <si>
    <t>Rzeźba</t>
  </si>
  <si>
    <t>Grafika</t>
  </si>
  <si>
    <t>Projektowanie graficzne</t>
  </si>
  <si>
    <t>Fotografia</t>
  </si>
  <si>
    <t>Multimedia</t>
  </si>
  <si>
    <t>Intermedia</t>
  </si>
  <si>
    <t xml:space="preserve">Psychologia </t>
  </si>
  <si>
    <t>Podstawy dydaktyki</t>
  </si>
  <si>
    <t>Razem A1</t>
  </si>
  <si>
    <t>Projekty artystyczno-edukacyjne</t>
  </si>
  <si>
    <t>Rzeźba i formy przestrzenne</t>
  </si>
  <si>
    <t>Ceramika artystyczna</t>
  </si>
  <si>
    <t>Szkło artystyczne</t>
  </si>
  <si>
    <t>Emisja głosu</t>
  </si>
  <si>
    <t>Grafika warsztatowa</t>
  </si>
  <si>
    <t>Grafika projektowa</t>
  </si>
  <si>
    <t>Cyfrowe przetwarzanie obrazu</t>
  </si>
  <si>
    <t>Technologia malarstwa</t>
  </si>
  <si>
    <t>Techniki dekoracyjne i pozłotnicze</t>
  </si>
  <si>
    <t>Praktyka ogólnopedagogiczna</t>
  </si>
  <si>
    <t>Plener artystyczny</t>
  </si>
  <si>
    <t>1E01</t>
  </si>
  <si>
    <t>1E24</t>
  </si>
  <si>
    <t>1E25</t>
  </si>
  <si>
    <t>1E26</t>
  </si>
  <si>
    <t>1E27</t>
  </si>
  <si>
    <t>1E29</t>
  </si>
  <si>
    <t>1E30</t>
  </si>
  <si>
    <t>1E33</t>
  </si>
  <si>
    <t>1E31</t>
  </si>
  <si>
    <t>1E32</t>
  </si>
  <si>
    <t>1E37r</t>
  </si>
  <si>
    <t>A2</t>
  </si>
  <si>
    <t>Razem A2</t>
  </si>
  <si>
    <t>A3</t>
  </si>
  <si>
    <t>Razem A3</t>
  </si>
  <si>
    <t>1E16</t>
  </si>
  <si>
    <t>1E17</t>
  </si>
  <si>
    <t>1E18</t>
  </si>
  <si>
    <t>1E19</t>
  </si>
  <si>
    <t>Razem B1</t>
  </si>
  <si>
    <t>B2</t>
  </si>
  <si>
    <t>Razem B2</t>
  </si>
  <si>
    <t>Punkty ECTS sumowane w semestrach / godziny w semestrach</t>
  </si>
  <si>
    <t>2.</t>
  </si>
  <si>
    <t>Rysunek anatomiczny</t>
  </si>
  <si>
    <t>Semestr 1</t>
  </si>
  <si>
    <t>Semestr 2</t>
  </si>
  <si>
    <t>Semestr 3</t>
  </si>
  <si>
    <t>Semestr 4</t>
  </si>
  <si>
    <t>Semestr 5</t>
  </si>
  <si>
    <t>Semestr 6</t>
  </si>
  <si>
    <t xml:space="preserve">Zatwierdzono na posiedzeniu     </t>
  </si>
  <si>
    <t>E</t>
  </si>
  <si>
    <t>Rodzaj zajęć: WY-wykład, CA-ćwiczenia, LB-laboratorium, KW-konwersatorium, SM-seminarium.</t>
  </si>
  <si>
    <t xml:space="preserve">Forma zaliczenia: E - egzamin, Z - zaliczenie z oceną. </t>
  </si>
  <si>
    <t>z</t>
  </si>
  <si>
    <t>1E02</t>
  </si>
  <si>
    <t>1E03</t>
  </si>
  <si>
    <t>1E04</t>
  </si>
  <si>
    <t>1E05</t>
  </si>
  <si>
    <t>1E06</t>
  </si>
  <si>
    <t>1E07</t>
  </si>
  <si>
    <t>1E08</t>
  </si>
  <si>
    <t>1E09</t>
  </si>
  <si>
    <t>1E10</t>
  </si>
  <si>
    <t>1E11</t>
  </si>
  <si>
    <t>1E12</t>
  </si>
  <si>
    <t>1E13</t>
  </si>
  <si>
    <t>1E14</t>
  </si>
  <si>
    <t>1E15</t>
  </si>
  <si>
    <t>1E20</t>
  </si>
  <si>
    <t>1E21</t>
  </si>
  <si>
    <t>1E22</t>
  </si>
  <si>
    <t>1E23</t>
  </si>
  <si>
    <t>Punkty ECTS w roku / godziny w roku</t>
  </si>
  <si>
    <t xml:space="preserve">Pedagogika </t>
  </si>
  <si>
    <t>Rysunek</t>
  </si>
  <si>
    <t>rzeźba i formy przestrzenne; grafika; malarstwo; fotografia</t>
  </si>
  <si>
    <t>fotografia</t>
  </si>
  <si>
    <t>Cyfrowe przetwarzanie obrazu fotograficznego</t>
  </si>
  <si>
    <t>1E34r</t>
  </si>
  <si>
    <t>1E35r</t>
  </si>
  <si>
    <t>1E36r</t>
  </si>
  <si>
    <t>1E38g</t>
  </si>
  <si>
    <t>1E39g</t>
  </si>
  <si>
    <t>1E40g</t>
  </si>
  <si>
    <t>1E41g</t>
  </si>
  <si>
    <t>1E42m</t>
  </si>
  <si>
    <t>1E43m</t>
  </si>
  <si>
    <t>1E44m</t>
  </si>
  <si>
    <t>1E45m</t>
  </si>
  <si>
    <t>1E46f</t>
  </si>
  <si>
    <t>1E47f</t>
  </si>
  <si>
    <t>1E48f</t>
  </si>
  <si>
    <t>1E49</t>
  </si>
  <si>
    <t>1E50</t>
  </si>
  <si>
    <t>1E51</t>
  </si>
  <si>
    <t>do których przyporządkowany jest kierunek studiów, przygotowujące studentów do prowadzenia działalności naukowej/artystycznej</t>
  </si>
  <si>
    <t>B2 - specjalności artystyczne do wyboru,</t>
  </si>
  <si>
    <t>Senatu w dniu:</t>
  </si>
  <si>
    <t>Historia fotografii</t>
  </si>
  <si>
    <t>Filozofia</t>
  </si>
  <si>
    <t>UNIWERSYTET MARII CURIE-SKŁODOWSKIEJ W LUBLINIE</t>
  </si>
  <si>
    <t xml:space="preserve">Metodyka plastyki w klasach IV-VIII </t>
  </si>
  <si>
    <t>Wykład ogólnouniwersytecki</t>
  </si>
  <si>
    <t xml:space="preserve">Praktyka metodyczna </t>
  </si>
  <si>
    <t>Ceramika</t>
  </si>
  <si>
    <t>Nazwa zajęć</t>
  </si>
  <si>
    <t>Grupa zajęć</t>
  </si>
  <si>
    <t>Plan studiów obowiązujący od roku akademickiego 2021/2022</t>
  </si>
  <si>
    <t>blok zajęć obowiązkowych - A</t>
  </si>
  <si>
    <t>blok zajęć wybieralnych  - B</t>
  </si>
  <si>
    <t>A - blok zajęć obowiązujących wszystkich studentów kierunku:</t>
  </si>
  <si>
    <t>A2 - zajęcia z zakresu sztuk plastycznych,</t>
  </si>
  <si>
    <t>A3 - zajęcia pedagogiczne wymagane do kwalifikacji nauczycielskich, obowiązujące wszystkich studentów kierunku,</t>
  </si>
  <si>
    <t>B1 - zajęcia wybieralne,</t>
  </si>
  <si>
    <t>B - blok zajęć wybieralnych:</t>
  </si>
  <si>
    <t>Licencjacka pracownia - rzeźba i formy przestrzenne</t>
  </si>
  <si>
    <t>Licencjacka pracownia - grafika</t>
  </si>
  <si>
    <t>Licencjacka pracownia - malarstwo</t>
  </si>
  <si>
    <t>Licencjacka pracownia - fotografia</t>
  </si>
  <si>
    <t>specjalności artystyczne do wyboru po I roku *</t>
  </si>
  <si>
    <t xml:space="preserve">* Wybór specjalności odbywa się w ramach limitów osób w grupach zajęciowych. W przypadku liczby chętnych większej niż liczba miejsc, pierwszeństwo mają studenci, którzy uzyskali najlepsze wyniki w nauce w trakcie dotychczas zaliczonych semestrów. </t>
  </si>
  <si>
    <t>Program studiów umożliwia wybór zajęć za 58 punktów ECTS, co stanowi 32% ogólnej liczby punktów ECTS.</t>
  </si>
  <si>
    <t>lub zapewniające udział w tej działalności - obejmują 106 punktów ECTS, co stanowi 59% liczby punktów ECTS</t>
  </si>
  <si>
    <t>Metodyka edukacji plastycznej w przedszkolu i klasach I-III</t>
  </si>
  <si>
    <t>A1 - zajęcia z zakresu dyscyplin naukowych, podstawy teoretyczne i konteksty sztuki,</t>
  </si>
  <si>
    <t>1E28</t>
  </si>
  <si>
    <t>30 czerwca 2021r.</t>
  </si>
  <si>
    <r>
      <rPr>
        <b/>
        <sz val="14"/>
        <rFont val="Arial"/>
        <family val="2"/>
      </rPr>
      <t>Punkty ECTS za zajęcia n/a</t>
    </r>
    <r>
      <rPr>
        <sz val="14"/>
        <rFont val="Arial"/>
        <family val="2"/>
      </rPr>
      <t xml:space="preserve"> - punkty ECTS za zajęcia związane z prowadzoną w uczelni działalnością </t>
    </r>
    <r>
      <rPr>
        <b/>
        <sz val="14"/>
        <rFont val="Arial"/>
        <family val="2"/>
      </rPr>
      <t>naukową/artystyczną</t>
    </r>
    <r>
      <rPr>
        <sz val="14"/>
        <rFont val="Arial"/>
        <family val="2"/>
      </rPr>
      <t xml:space="preserve"> w dyscyplinach, </t>
    </r>
  </si>
  <si>
    <t>Punkty ECTS za zajęcia n/a*</t>
  </si>
  <si>
    <t>Załącznik nr 1  do Uchwały Senatu Nr XXV-9.34/21 z dnia 30.06.2021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</si>
</sst>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84"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4"/>
      <name val="Arial CE"/>
      <family val="2"/>
    </font>
    <font>
      <sz val="8"/>
      <name val="Czcionka tekstu podstawowego"/>
      <family val="2"/>
    </font>
    <font>
      <sz val="8"/>
      <color indexed="8"/>
      <name val="Arial"/>
      <family val="2"/>
    </font>
    <font>
      <b/>
      <sz val="11"/>
      <color indexed="8"/>
      <name val="Czcionka tekstu podstawowego"/>
      <family val="0"/>
    </font>
    <font>
      <sz val="10"/>
      <name val="Arial CE"/>
      <family val="2"/>
    </font>
    <font>
      <sz val="11"/>
      <color indexed="8"/>
      <name val="Times New Roman"/>
      <family val="1"/>
    </font>
    <font>
      <b/>
      <sz val="12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2"/>
    </font>
    <font>
      <u val="single"/>
      <sz val="9.35"/>
      <color indexed="12"/>
      <name val="Czcionka tekstu podstawowego"/>
      <family val="2"/>
    </font>
    <font>
      <u val="single"/>
      <sz val="9.35"/>
      <color indexed="36"/>
      <name val="Czcionka tekstu podstawowego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Czcionka tekstu podstawowego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 Narrow"/>
      <family val="2"/>
    </font>
    <font>
      <sz val="13"/>
      <color indexed="8"/>
      <name val="Arial Narrow"/>
      <family val="2"/>
    </font>
    <font>
      <sz val="13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b/>
      <sz val="14"/>
      <name val="Arial Narrow"/>
      <family val="2"/>
    </font>
    <font>
      <b/>
      <sz val="16"/>
      <name val="Arial"/>
      <family val="2"/>
    </font>
    <font>
      <sz val="11"/>
      <name val="Czcionka tekstu podstawowego"/>
      <family val="2"/>
    </font>
    <font>
      <b/>
      <sz val="15"/>
      <name val="Arial"/>
      <family val="2"/>
    </font>
    <font>
      <sz val="15"/>
      <name val="Arial"/>
      <family val="2"/>
    </font>
    <font>
      <sz val="14"/>
      <color indexed="8"/>
      <name val="Arial"/>
      <family val="2"/>
    </font>
    <font>
      <b/>
      <sz val="28"/>
      <color indexed="8"/>
      <name val="Czcionka tekstu podstawowego"/>
      <family val="0"/>
    </font>
    <font>
      <b/>
      <sz val="22"/>
      <color indexed="12"/>
      <name val="Czcionka tekstu podstawowego"/>
      <family val="0"/>
    </font>
    <font>
      <sz val="22"/>
      <color indexed="12"/>
      <name val="Czcionka tekstu podstawowego"/>
      <family val="0"/>
    </font>
    <font>
      <b/>
      <sz val="1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4"/>
      <name val="Czcionka tekstu podstawowego"/>
      <family val="2"/>
    </font>
    <font>
      <b/>
      <sz val="12"/>
      <name val="Arial"/>
      <family val="2"/>
    </font>
    <font>
      <sz val="14"/>
      <name val="Arial Narrow"/>
      <family val="2"/>
    </font>
    <font>
      <sz val="14"/>
      <color indexed="8"/>
      <name val="Czcionka tekstu podstawowego"/>
      <family val="2"/>
    </font>
    <font>
      <sz val="12"/>
      <color indexed="8"/>
      <name val="Arial"/>
      <family val="2"/>
    </font>
    <font>
      <b/>
      <sz val="14"/>
      <color indexed="8"/>
      <name val="Czcionka tekstu podstawowego"/>
      <family val="2"/>
    </font>
    <font>
      <sz val="16"/>
      <color indexed="8"/>
      <name val="Czcionka tekstu podstawowego"/>
      <family val="0"/>
    </font>
    <font>
      <b/>
      <sz val="16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rgb="FFFF0000"/>
      <name val="Czcionka tekstu podstawowego"/>
      <family val="0"/>
    </font>
    <font>
      <b/>
      <sz val="11"/>
      <color rgb="FFFF0000"/>
      <name val="Czcionka tekstu podstawowego"/>
      <family val="0"/>
    </font>
    <font>
      <b/>
      <sz val="8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>
        <color indexed="63"/>
      </bottom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/>
      <top/>
      <bottom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25" borderId="1" applyNumberFormat="0" applyAlignment="0" applyProtection="0"/>
    <xf numFmtId="0" fontId="67" fillId="26" borderId="2" applyNumberFormat="0" applyAlignment="0" applyProtection="0"/>
    <xf numFmtId="0" fontId="6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9" fillId="0" borderId="3" applyNumberFormat="0" applyFill="0" applyAlignment="0" applyProtection="0"/>
    <xf numFmtId="0" fontId="70" fillId="28" borderId="4" applyNumberFormat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26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31" borderId="0" applyNumberFormat="0" applyBorder="0" applyAlignment="0" applyProtection="0"/>
  </cellStyleXfs>
  <cellXfs count="403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9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49" fontId="10" fillId="0" borderId="0" xfId="0" applyNumberFormat="1" applyFon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49" fontId="17" fillId="0" borderId="0" xfId="0" applyNumberFormat="1" applyFont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/>
    </xf>
    <xf numFmtId="49" fontId="20" fillId="0" borderId="14" xfId="0" applyNumberFormat="1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center" vertical="center" wrapText="1"/>
    </xf>
    <xf numFmtId="49" fontId="20" fillId="0" borderId="16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32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33" borderId="21" xfId="0" applyFont="1" applyFill="1" applyBorder="1" applyAlignment="1">
      <alignment horizontal="center" vertical="center"/>
    </xf>
    <xf numFmtId="0" fontId="19" fillId="33" borderId="22" xfId="0" applyFont="1" applyFill="1" applyBorder="1" applyAlignment="1">
      <alignment horizontal="center" vertical="center"/>
    </xf>
    <xf numFmtId="0" fontId="19" fillId="33" borderId="23" xfId="0" applyFont="1" applyFill="1" applyBorder="1" applyAlignment="1">
      <alignment horizontal="center" vertical="center"/>
    </xf>
    <xf numFmtId="0" fontId="19" fillId="33" borderId="24" xfId="0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center" vertical="center" wrapText="1"/>
    </xf>
    <xf numFmtId="0" fontId="19" fillId="34" borderId="25" xfId="0" applyFont="1" applyFill="1" applyBorder="1" applyAlignment="1">
      <alignment horizontal="center" vertical="center" wrapText="1"/>
    </xf>
    <xf numFmtId="0" fontId="19" fillId="34" borderId="26" xfId="0" applyFont="1" applyFill="1" applyBorder="1" applyAlignment="1">
      <alignment horizontal="center" vertical="center" wrapText="1"/>
    </xf>
    <xf numFmtId="0" fontId="19" fillId="35" borderId="12" xfId="0" applyFont="1" applyFill="1" applyBorder="1" applyAlignment="1">
      <alignment horizontal="center" vertical="center" wrapText="1"/>
    </xf>
    <xf numFmtId="0" fontId="19" fillId="35" borderId="25" xfId="0" applyFont="1" applyFill="1" applyBorder="1" applyAlignment="1">
      <alignment horizontal="center" vertical="center" wrapText="1"/>
    </xf>
    <xf numFmtId="0" fontId="19" fillId="33" borderId="25" xfId="0" applyFont="1" applyFill="1" applyBorder="1" applyAlignment="1">
      <alignment horizontal="center" vertical="center" wrapText="1"/>
    </xf>
    <xf numFmtId="0" fontId="19" fillId="33" borderId="26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left" vertical="center"/>
    </xf>
    <xf numFmtId="0" fontId="19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33" borderId="30" xfId="0" applyFont="1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center" vertical="center" wrapText="1"/>
    </xf>
    <xf numFmtId="0" fontId="19" fillId="0" borderId="27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9" fillId="33" borderId="28" xfId="0" applyFont="1" applyFill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33" borderId="29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 horizontal="center" vertical="center" wrapText="1"/>
    </xf>
    <xf numFmtId="0" fontId="19" fillId="34" borderId="30" xfId="0" applyFont="1" applyFill="1" applyBorder="1" applyAlignment="1">
      <alignment horizontal="center" vertical="center" wrapText="1"/>
    </xf>
    <xf numFmtId="0" fontId="19" fillId="34" borderId="22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35" borderId="11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left" vertical="center" wrapText="1"/>
    </xf>
    <xf numFmtId="0" fontId="19" fillId="33" borderId="33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19" fillId="35" borderId="34" xfId="0" applyFont="1" applyFill="1" applyBorder="1" applyAlignment="1">
      <alignment horizontal="center" vertical="center" wrapText="1"/>
    </xf>
    <xf numFmtId="0" fontId="19" fillId="35" borderId="35" xfId="0" applyFont="1" applyFill="1" applyBorder="1" applyAlignment="1">
      <alignment horizontal="center" vertical="center" wrapText="1"/>
    </xf>
    <xf numFmtId="0" fontId="19" fillId="33" borderId="35" xfId="0" applyFont="1" applyFill="1" applyBorder="1" applyAlignment="1">
      <alignment horizontal="center" vertical="center" wrapText="1"/>
    </xf>
    <xf numFmtId="0" fontId="19" fillId="33" borderId="36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19" fillId="33" borderId="38" xfId="0" applyFont="1" applyFill="1" applyBorder="1" applyAlignment="1">
      <alignment horizontal="center" vertical="center" wrapText="1"/>
    </xf>
    <xf numFmtId="0" fontId="19" fillId="33" borderId="39" xfId="0" applyFont="1" applyFill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41" xfId="0" applyFont="1" applyFill="1" applyBorder="1" applyAlignment="1">
      <alignment horizontal="center" vertical="center" wrapText="1"/>
    </xf>
    <xf numFmtId="0" fontId="19" fillId="33" borderId="40" xfId="0" applyFont="1" applyFill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33" borderId="27" xfId="0" applyFont="1" applyFill="1" applyBorder="1" applyAlignment="1">
      <alignment horizontal="center" vertical="center" wrapText="1"/>
    </xf>
    <xf numFmtId="0" fontId="19" fillId="0" borderId="29" xfId="0" applyFont="1" applyBorder="1" applyAlignment="1">
      <alignment horizontal="left" vertical="center"/>
    </xf>
    <xf numFmtId="0" fontId="19" fillId="35" borderId="32" xfId="0" applyFont="1" applyFill="1" applyBorder="1" applyAlignment="1">
      <alignment horizontal="center" vertical="center" wrapText="1"/>
    </xf>
    <xf numFmtId="0" fontId="19" fillId="35" borderId="3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left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35" borderId="31" xfId="0" applyFont="1" applyFill="1" applyBorder="1" applyAlignment="1">
      <alignment horizontal="center" vertical="center" wrapText="1"/>
    </xf>
    <xf numFmtId="0" fontId="19" fillId="35" borderId="29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left" vertical="center" wrapText="1"/>
    </xf>
    <xf numFmtId="0" fontId="19" fillId="33" borderId="43" xfId="0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center" vertical="center" wrapText="1"/>
    </xf>
    <xf numFmtId="0" fontId="19" fillId="34" borderId="35" xfId="0" applyFont="1" applyFill="1" applyBorder="1" applyAlignment="1">
      <alignment horizontal="center" vertical="center" wrapText="1"/>
    </xf>
    <xf numFmtId="0" fontId="19" fillId="34" borderId="36" xfId="0" applyFont="1" applyFill="1" applyBorder="1" applyAlignment="1">
      <alignment horizontal="center" vertical="center" wrapText="1"/>
    </xf>
    <xf numFmtId="0" fontId="19" fillId="35" borderId="42" xfId="0" applyFont="1" applyFill="1" applyBorder="1" applyAlignment="1">
      <alignment horizontal="center" vertical="center" wrapText="1"/>
    </xf>
    <xf numFmtId="0" fontId="19" fillId="35" borderId="27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left" vertical="center" wrapText="1"/>
    </xf>
    <xf numFmtId="0" fontId="19" fillId="35" borderId="28" xfId="0" applyFont="1" applyFill="1" applyBorder="1" applyAlignment="1">
      <alignment horizontal="center" vertical="center" wrapText="1"/>
    </xf>
    <xf numFmtId="0" fontId="19" fillId="0" borderId="37" xfId="0" applyFont="1" applyBorder="1" applyAlignment="1">
      <alignment horizontal="left" vertical="center"/>
    </xf>
    <xf numFmtId="0" fontId="19" fillId="0" borderId="42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35" borderId="40" xfId="0" applyFont="1" applyFill="1" applyBorder="1" applyAlignment="1">
      <alignment horizontal="center" vertical="center" wrapText="1"/>
    </xf>
    <xf numFmtId="0" fontId="19" fillId="0" borderId="44" xfId="0" applyFont="1" applyBorder="1" applyAlignment="1">
      <alignment vertical="center" wrapText="1"/>
    </xf>
    <xf numFmtId="49" fontId="19" fillId="34" borderId="15" xfId="0" applyNumberFormat="1" applyFont="1" applyFill="1" applyBorder="1" applyAlignment="1">
      <alignment horizontal="center" vertical="center" wrapText="1"/>
    </xf>
    <xf numFmtId="49" fontId="19" fillId="34" borderId="25" xfId="0" applyNumberFormat="1" applyFont="1" applyFill="1" applyBorder="1" applyAlignment="1">
      <alignment horizontal="center" vertical="center" wrapText="1"/>
    </xf>
    <xf numFmtId="49" fontId="19" fillId="34" borderId="26" xfId="0" applyNumberFormat="1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vertical="center" wrapText="1"/>
    </xf>
    <xf numFmtId="0" fontId="19" fillId="0" borderId="45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32" borderId="25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9" fillId="36" borderId="28" xfId="0" applyFont="1" applyFill="1" applyBorder="1" applyAlignment="1">
      <alignment horizontal="center" vertical="center" wrapText="1"/>
    </xf>
    <xf numFmtId="0" fontId="19" fillId="36" borderId="40" xfId="0" applyFont="1" applyFill="1" applyBorder="1" applyAlignment="1">
      <alignment horizontal="center" vertical="center" wrapText="1"/>
    </xf>
    <xf numFmtId="0" fontId="19" fillId="36" borderId="41" xfId="0" applyFont="1" applyFill="1" applyBorder="1" applyAlignment="1">
      <alignment horizontal="center" vertical="center" wrapText="1"/>
    </xf>
    <xf numFmtId="0" fontId="19" fillId="36" borderId="14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9" fillId="33" borderId="33" xfId="0" applyFont="1" applyFill="1" applyBorder="1" applyAlignment="1">
      <alignment horizontal="center" vertical="center" wrapText="1"/>
    </xf>
    <xf numFmtId="0" fontId="28" fillId="33" borderId="23" xfId="0" applyFont="1" applyFill="1" applyBorder="1" applyAlignment="1">
      <alignment horizontal="center" vertical="center" wrapText="1"/>
    </xf>
    <xf numFmtId="0" fontId="28" fillId="33" borderId="33" xfId="0" applyFont="1" applyFill="1" applyBorder="1" applyAlignment="1">
      <alignment horizontal="center" vertical="center" wrapText="1"/>
    </xf>
    <xf numFmtId="0" fontId="28" fillId="33" borderId="46" xfId="0" applyFont="1" applyFill="1" applyBorder="1" applyAlignment="1">
      <alignment horizontal="center" vertical="center" wrapText="1"/>
    </xf>
    <xf numFmtId="0" fontId="28" fillId="33" borderId="47" xfId="0" applyFont="1" applyFill="1" applyBorder="1" applyAlignment="1">
      <alignment horizontal="center" vertical="center" wrapText="1"/>
    </xf>
    <xf numFmtId="0" fontId="19" fillId="0" borderId="48" xfId="0" applyFont="1" applyFill="1" applyBorder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2" fillId="33" borderId="49" xfId="0" applyFont="1" applyFill="1" applyBorder="1" applyAlignment="1">
      <alignment horizontal="center" vertical="center" textRotation="90" wrapText="1"/>
    </xf>
    <xf numFmtId="0" fontId="2" fillId="33" borderId="50" xfId="0" applyFont="1" applyFill="1" applyBorder="1" applyAlignment="1">
      <alignment horizontal="center" vertical="center" textRotation="90" wrapText="1"/>
    </xf>
    <xf numFmtId="0" fontId="18" fillId="30" borderId="51" xfId="0" applyFont="1" applyFill="1" applyBorder="1" applyAlignment="1">
      <alignment horizontal="center" vertical="center" textRotation="90" wrapText="1"/>
    </xf>
    <xf numFmtId="0" fontId="18" fillId="30" borderId="52" xfId="0" applyFont="1" applyFill="1" applyBorder="1" applyAlignment="1">
      <alignment horizontal="center" vertical="center" textRotation="90" wrapText="1"/>
    </xf>
    <xf numFmtId="0" fontId="25" fillId="30" borderId="53" xfId="0" applyFont="1" applyFill="1" applyBorder="1" applyAlignment="1">
      <alignment horizontal="center" vertical="center" textRotation="90" wrapText="1"/>
    </xf>
    <xf numFmtId="0" fontId="25" fillId="30" borderId="54" xfId="0" applyFont="1" applyFill="1" applyBorder="1" applyAlignment="1">
      <alignment horizontal="center" vertical="center" textRotation="90" wrapText="1"/>
    </xf>
    <xf numFmtId="0" fontId="25" fillId="30" borderId="49" xfId="0" applyFont="1" applyFill="1" applyBorder="1" applyAlignment="1">
      <alignment horizontal="center" vertical="center" textRotation="90" wrapText="1"/>
    </xf>
    <xf numFmtId="0" fontId="25" fillId="30" borderId="55" xfId="0" applyFont="1" applyFill="1" applyBorder="1" applyAlignment="1">
      <alignment horizontal="center" vertical="center" textRotation="90" wrapText="1"/>
    </xf>
    <xf numFmtId="0" fontId="18" fillId="33" borderId="54" xfId="0" applyFont="1" applyFill="1" applyBorder="1" applyAlignment="1">
      <alignment horizontal="center" vertical="center" wrapText="1"/>
    </xf>
    <xf numFmtId="0" fontId="18" fillId="33" borderId="55" xfId="0" applyFont="1" applyFill="1" applyBorder="1" applyAlignment="1">
      <alignment horizontal="center" vertical="center" wrapText="1"/>
    </xf>
    <xf numFmtId="0" fontId="18" fillId="33" borderId="56" xfId="0" applyFont="1" applyFill="1" applyBorder="1" applyAlignment="1">
      <alignment horizontal="center" vertical="center" wrapText="1"/>
    </xf>
    <xf numFmtId="0" fontId="18" fillId="33" borderId="49" xfId="0" applyFont="1" applyFill="1" applyBorder="1" applyAlignment="1">
      <alignment horizontal="center" vertical="center" wrapText="1"/>
    </xf>
    <xf numFmtId="0" fontId="18" fillId="33" borderId="57" xfId="0" applyFont="1" applyFill="1" applyBorder="1" applyAlignment="1">
      <alignment horizontal="center" vertical="center" wrapText="1"/>
    </xf>
    <xf numFmtId="1" fontId="18" fillId="33" borderId="50" xfId="0" applyNumberFormat="1" applyFont="1" applyFill="1" applyBorder="1" applyAlignment="1">
      <alignment horizontal="center" vertical="center" wrapText="1"/>
    </xf>
    <xf numFmtId="0" fontId="36" fillId="30" borderId="49" xfId="0" applyFont="1" applyFill="1" applyBorder="1" applyAlignment="1">
      <alignment horizontal="center" vertical="center" wrapText="1"/>
    </xf>
    <xf numFmtId="0" fontId="18" fillId="30" borderId="53" xfId="0" applyFont="1" applyFill="1" applyBorder="1" applyAlignment="1">
      <alignment horizontal="center" vertical="center" wrapText="1"/>
    </xf>
    <xf numFmtId="0" fontId="18" fillId="30" borderId="55" xfId="0" applyFont="1" applyFill="1" applyBorder="1" applyAlignment="1">
      <alignment horizontal="center" vertical="center" wrapText="1"/>
    </xf>
    <xf numFmtId="0" fontId="18" fillId="30" borderId="56" xfId="0" applyFont="1" applyFill="1" applyBorder="1" applyAlignment="1">
      <alignment horizontal="center" vertical="center" wrapText="1"/>
    </xf>
    <xf numFmtId="0" fontId="36" fillId="37" borderId="49" xfId="0" applyFont="1" applyFill="1" applyBorder="1" applyAlignment="1">
      <alignment horizontal="center" vertical="center" wrapText="1"/>
    </xf>
    <xf numFmtId="0" fontId="18" fillId="37" borderId="58" xfId="0" applyFont="1" applyFill="1" applyBorder="1" applyAlignment="1">
      <alignment horizontal="center" vertical="center" wrapText="1"/>
    </xf>
    <xf numFmtId="0" fontId="18" fillId="37" borderId="49" xfId="0" applyFont="1" applyFill="1" applyBorder="1" applyAlignment="1">
      <alignment horizontal="center" vertical="center" wrapText="1"/>
    </xf>
    <xf numFmtId="0" fontId="18" fillId="37" borderId="55" xfId="0" applyFont="1" applyFill="1" applyBorder="1" applyAlignment="1">
      <alignment horizontal="center" vertical="center" wrapText="1"/>
    </xf>
    <xf numFmtId="0" fontId="18" fillId="37" borderId="56" xfId="0" applyFont="1" applyFill="1" applyBorder="1" applyAlignment="1">
      <alignment horizontal="center" vertical="center" wrapText="1"/>
    </xf>
    <xf numFmtId="0" fontId="18" fillId="37" borderId="53" xfId="0" applyFont="1" applyFill="1" applyBorder="1" applyAlignment="1">
      <alignment horizontal="center" vertical="center" wrapText="1"/>
    </xf>
    <xf numFmtId="0" fontId="36" fillId="38" borderId="49" xfId="0" applyFont="1" applyFill="1" applyBorder="1" applyAlignment="1">
      <alignment horizontal="center" vertical="center" wrapText="1"/>
    </xf>
    <xf numFmtId="0" fontId="18" fillId="38" borderId="58" xfId="0" applyFont="1" applyFill="1" applyBorder="1" applyAlignment="1">
      <alignment horizontal="center" vertical="center" wrapText="1"/>
    </xf>
    <xf numFmtId="0" fontId="18" fillId="38" borderId="56" xfId="0" applyFont="1" applyFill="1" applyBorder="1" applyAlignment="1">
      <alignment horizontal="center" vertical="center" wrapText="1"/>
    </xf>
    <xf numFmtId="0" fontId="18" fillId="35" borderId="25" xfId="0" applyFont="1" applyFill="1" applyBorder="1" applyAlignment="1">
      <alignment horizontal="center" vertical="center" wrapText="1"/>
    </xf>
    <xf numFmtId="0" fontId="18" fillId="35" borderId="27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18" fillId="30" borderId="59" xfId="0" applyFont="1" applyFill="1" applyBorder="1" applyAlignment="1">
      <alignment horizontal="center" vertical="center" wrapText="1"/>
    </xf>
    <xf numFmtId="0" fontId="18" fillId="30" borderId="54" xfId="0" applyFont="1" applyFill="1" applyBorder="1" applyAlignment="1">
      <alignment horizontal="center" vertical="center" wrapText="1"/>
    </xf>
    <xf numFmtId="0" fontId="18" fillId="37" borderId="59" xfId="0" applyFont="1" applyFill="1" applyBorder="1" applyAlignment="1">
      <alignment horizontal="center" vertical="center" wrapText="1"/>
    </xf>
    <xf numFmtId="0" fontId="18" fillId="37" borderId="54" xfId="0" applyFont="1" applyFill="1" applyBorder="1" applyAlignment="1">
      <alignment horizontal="center" vertical="center" wrapText="1"/>
    </xf>
    <xf numFmtId="0" fontId="22" fillId="0" borderId="60" xfId="0" applyFont="1" applyFill="1" applyBorder="1" applyAlignment="1">
      <alignment horizontal="center" vertical="center" wrapText="1"/>
    </xf>
    <xf numFmtId="1" fontId="28" fillId="33" borderId="54" xfId="0" applyNumberFormat="1" applyFont="1" applyFill="1" applyBorder="1" applyAlignment="1">
      <alignment horizontal="center" vertical="center" wrapText="1"/>
    </xf>
    <xf numFmtId="0" fontId="28" fillId="33" borderId="5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7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9" fillId="38" borderId="49" xfId="0" applyFont="1" applyFill="1" applyBorder="1" applyAlignment="1">
      <alignment horizontal="center" vertical="center" wrapText="1"/>
    </xf>
    <xf numFmtId="0" fontId="28" fillId="38" borderId="53" xfId="0" applyFont="1" applyFill="1" applyBorder="1" applyAlignment="1">
      <alignment horizontal="center" vertical="center" wrapText="1"/>
    </xf>
    <xf numFmtId="0" fontId="28" fillId="38" borderId="49" xfId="0" applyFont="1" applyFill="1" applyBorder="1" applyAlignment="1">
      <alignment horizontal="center" vertical="center" wrapText="1"/>
    </xf>
    <xf numFmtId="0" fontId="28" fillId="38" borderId="5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right" vertical="center" wrapText="1"/>
    </xf>
    <xf numFmtId="0" fontId="36" fillId="0" borderId="0" xfId="0" applyFont="1" applyAlignment="1">
      <alignment vertical="center"/>
    </xf>
    <xf numFmtId="0" fontId="30" fillId="0" borderId="0" xfId="0" applyFont="1" applyFill="1" applyAlignment="1">
      <alignment horizontal="center" vertical="center" wrapText="1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19" fillId="33" borderId="46" xfId="0" applyFont="1" applyFill="1" applyBorder="1" applyAlignment="1">
      <alignment horizontal="center" vertical="center" wrapText="1"/>
    </xf>
    <xf numFmtId="0" fontId="19" fillId="33" borderId="47" xfId="0" applyFont="1" applyFill="1" applyBorder="1" applyAlignment="1">
      <alignment horizontal="center" vertical="center" wrapText="1"/>
    </xf>
    <xf numFmtId="0" fontId="18" fillId="33" borderId="26" xfId="0" applyFont="1" applyFill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9" fillId="32" borderId="18" xfId="0" applyFont="1" applyFill="1" applyBorder="1" applyAlignment="1">
      <alignment vertical="center" wrapText="1"/>
    </xf>
    <xf numFmtId="0" fontId="19" fillId="32" borderId="61" xfId="0" applyFont="1" applyFill="1" applyBorder="1" applyAlignment="1">
      <alignment vertical="center" wrapText="1"/>
    </xf>
    <xf numFmtId="0" fontId="19" fillId="36" borderId="24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left" vertical="center"/>
    </xf>
    <xf numFmtId="0" fontId="18" fillId="30" borderId="59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/>
    </xf>
    <xf numFmtId="9" fontId="81" fillId="0" borderId="0" xfId="0" applyNumberFormat="1" applyFont="1" applyAlignment="1">
      <alignment vertical="center" wrapText="1"/>
    </xf>
    <xf numFmtId="9" fontId="82" fillId="0" borderId="0" xfId="0" applyNumberFormat="1" applyFont="1" applyAlignment="1">
      <alignment horizontal="right" vertical="center" wrapText="1"/>
    </xf>
    <xf numFmtId="0" fontId="18" fillId="0" borderId="31" xfId="0" applyFont="1" applyBorder="1" applyAlignment="1">
      <alignment horizontal="center" vertical="center" wrapText="1"/>
    </xf>
    <xf numFmtId="0" fontId="36" fillId="0" borderId="62" xfId="0" applyFont="1" applyBorder="1" applyAlignment="1">
      <alignment vertical="center"/>
    </xf>
    <xf numFmtId="0" fontId="19" fillId="0" borderId="48" xfId="0" applyFont="1" applyBorder="1" applyAlignment="1">
      <alignment vertical="center"/>
    </xf>
    <xf numFmtId="0" fontId="19" fillId="0" borderId="32" xfId="0" applyFont="1" applyBorder="1" applyAlignment="1">
      <alignment vertical="center"/>
    </xf>
    <xf numFmtId="0" fontId="18" fillId="34" borderId="12" xfId="0" applyFont="1" applyFill="1" applyBorder="1" applyAlignment="1">
      <alignment horizontal="center" vertical="center" wrapText="1"/>
    </xf>
    <xf numFmtId="0" fontId="18" fillId="30" borderId="54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left" vertical="center"/>
    </xf>
    <xf numFmtId="0" fontId="19" fillId="33" borderId="12" xfId="0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43" fillId="0" borderId="0" xfId="0" applyNumberFormat="1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18" fillId="35" borderId="11" xfId="0" applyFont="1" applyFill="1" applyBorder="1" applyAlignment="1">
      <alignment horizontal="center" vertical="center" wrapText="1"/>
    </xf>
    <xf numFmtId="0" fontId="18" fillId="35" borderId="30" xfId="0" applyFont="1" applyFill="1" applyBorder="1" applyAlignment="1">
      <alignment horizontal="center" vertical="center" wrapText="1"/>
    </xf>
    <xf numFmtId="0" fontId="18" fillId="33" borderId="30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18" fillId="30" borderId="54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0" fillId="0" borderId="19" xfId="0" applyFont="1" applyBorder="1" applyAlignment="1">
      <alignment vertical="center" wrapText="1"/>
    </xf>
    <xf numFmtId="0" fontId="18" fillId="30" borderId="49" xfId="0" applyFont="1" applyFill="1" applyBorder="1" applyAlignment="1">
      <alignment horizontal="center" vertical="center" wrapText="1"/>
    </xf>
    <xf numFmtId="0" fontId="18" fillId="33" borderId="59" xfId="0" applyFont="1" applyFill="1" applyBorder="1" applyAlignment="1">
      <alignment horizontal="center" vertical="center" wrapText="1"/>
    </xf>
    <xf numFmtId="1" fontId="22" fillId="34" borderId="40" xfId="0" applyNumberFormat="1" applyFont="1" applyFill="1" applyBorder="1" applyAlignment="1">
      <alignment horizontal="center" vertical="center"/>
    </xf>
    <xf numFmtId="1" fontId="28" fillId="38" borderId="58" xfId="0" applyNumberFormat="1" applyFont="1" applyFill="1" applyBorder="1" applyAlignment="1">
      <alignment horizontal="center" vertical="center" wrapText="1"/>
    </xf>
    <xf numFmtId="0" fontId="18" fillId="30" borderId="59" xfId="0" applyFont="1" applyFill="1" applyBorder="1" applyAlignment="1">
      <alignment horizontal="center" vertical="center" wrapText="1"/>
    </xf>
    <xf numFmtId="1" fontId="19" fillId="35" borderId="28" xfId="0" applyNumberFormat="1" applyFont="1" applyFill="1" applyBorder="1" applyAlignment="1">
      <alignment horizontal="center" vertical="center" wrapText="1"/>
    </xf>
    <xf numFmtId="1" fontId="19" fillId="35" borderId="29" xfId="0" applyNumberFormat="1" applyFont="1" applyFill="1" applyBorder="1" applyAlignment="1">
      <alignment horizontal="center" vertical="center" wrapText="1"/>
    </xf>
    <xf numFmtId="1" fontId="19" fillId="35" borderId="25" xfId="0" applyNumberFormat="1" applyFont="1" applyFill="1" applyBorder="1" applyAlignment="1">
      <alignment horizontal="center" vertical="center" wrapText="1"/>
    </xf>
    <xf numFmtId="1" fontId="19" fillId="35" borderId="31" xfId="0" applyNumberFormat="1" applyFont="1" applyFill="1" applyBorder="1" applyAlignment="1">
      <alignment horizontal="center" vertical="center" wrapText="1"/>
    </xf>
    <xf numFmtId="1" fontId="19" fillId="39" borderId="31" xfId="0" applyNumberFormat="1" applyFont="1" applyFill="1" applyBorder="1" applyAlignment="1">
      <alignment horizontal="center" vertical="center" wrapText="1"/>
    </xf>
    <xf numFmtId="1" fontId="19" fillId="39" borderId="29" xfId="0" applyNumberFormat="1" applyFont="1" applyFill="1" applyBorder="1" applyAlignment="1">
      <alignment horizontal="center" vertical="center" wrapText="1"/>
    </xf>
    <xf numFmtId="0" fontId="18" fillId="37" borderId="57" xfId="0" applyFont="1" applyFill="1" applyBorder="1" applyAlignment="1">
      <alignment horizontal="center" vertical="center" wrapText="1"/>
    </xf>
    <xf numFmtId="0" fontId="18" fillId="38" borderId="57" xfId="0" applyFont="1" applyFill="1" applyBorder="1" applyAlignment="1">
      <alignment horizontal="center" vertical="center" wrapText="1"/>
    </xf>
    <xf numFmtId="0" fontId="18" fillId="34" borderId="32" xfId="0" applyFont="1" applyFill="1" applyBorder="1" applyAlignment="1">
      <alignment horizontal="center" vertical="center" wrapText="1"/>
    </xf>
    <xf numFmtId="49" fontId="19" fillId="34" borderId="16" xfId="0" applyNumberFormat="1" applyFont="1" applyFill="1" applyBorder="1" applyAlignment="1">
      <alignment horizontal="center" vertical="center" wrapText="1"/>
    </xf>
    <xf numFmtId="1" fontId="22" fillId="34" borderId="32" xfId="0" applyNumberFormat="1" applyFont="1" applyFill="1" applyBorder="1" applyAlignment="1">
      <alignment horizontal="center" vertical="center"/>
    </xf>
    <xf numFmtId="1" fontId="22" fillId="34" borderId="63" xfId="0" applyNumberFormat="1" applyFont="1" applyFill="1" applyBorder="1" applyAlignment="1">
      <alignment horizontal="center" vertical="center"/>
    </xf>
    <xf numFmtId="0" fontId="22" fillId="34" borderId="12" xfId="0" applyNumberFormat="1" applyFont="1" applyFill="1" applyBorder="1" applyAlignment="1">
      <alignment horizontal="center" vertical="center" wrapText="1"/>
    </xf>
    <xf numFmtId="1" fontId="28" fillId="38" borderId="59" xfId="0" applyNumberFormat="1" applyFont="1" applyFill="1" applyBorder="1" applyAlignment="1">
      <alignment horizontal="center" vertical="center" wrapText="1"/>
    </xf>
    <xf numFmtId="1" fontId="28" fillId="38" borderId="49" xfId="0" applyNumberFormat="1" applyFont="1" applyFill="1" applyBorder="1" applyAlignment="1">
      <alignment horizontal="center" vertical="center" wrapText="1"/>
    </xf>
    <xf numFmtId="0" fontId="18" fillId="37" borderId="59" xfId="0" applyFont="1" applyFill="1" applyBorder="1" applyAlignment="1">
      <alignment horizontal="center" vertical="center" wrapText="1"/>
    </xf>
    <xf numFmtId="0" fontId="18" fillId="37" borderId="54" xfId="0" applyFont="1" applyFill="1" applyBorder="1" applyAlignment="1">
      <alignment horizontal="center" vertical="center" wrapText="1"/>
    </xf>
    <xf numFmtId="0" fontId="18" fillId="37" borderId="57" xfId="0" applyFont="1" applyFill="1" applyBorder="1" applyAlignment="1">
      <alignment horizontal="center" vertical="center" wrapText="1"/>
    </xf>
    <xf numFmtId="0" fontId="18" fillId="37" borderId="59" xfId="0" applyFont="1" applyFill="1" applyBorder="1" applyAlignment="1">
      <alignment horizontal="center" vertical="center" wrapText="1"/>
    </xf>
    <xf numFmtId="0" fontId="18" fillId="37" borderId="54" xfId="0" applyFont="1" applyFill="1" applyBorder="1" applyAlignment="1">
      <alignment horizontal="center" vertical="center" wrapText="1"/>
    </xf>
    <xf numFmtId="49" fontId="20" fillId="0" borderId="32" xfId="0" applyNumberFormat="1" applyFont="1" applyBorder="1" applyAlignment="1">
      <alignment horizontal="center" vertical="center"/>
    </xf>
    <xf numFmtId="49" fontId="20" fillId="0" borderId="16" xfId="0" applyNumberFormat="1" applyFont="1" applyBorder="1" applyAlignment="1">
      <alignment horizontal="center" vertical="center"/>
    </xf>
    <xf numFmtId="0" fontId="19" fillId="35" borderId="13" xfId="0" applyFont="1" applyFill="1" applyBorder="1" applyAlignment="1">
      <alignment horizontal="center" vertical="center" wrapText="1"/>
    </xf>
    <xf numFmtId="0" fontId="19" fillId="0" borderId="64" xfId="0" applyFont="1" applyBorder="1" applyAlignment="1">
      <alignment horizontal="center" vertical="center" wrapText="1"/>
    </xf>
    <xf numFmtId="0" fontId="19" fillId="0" borderId="65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6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9" fillId="40" borderId="24" xfId="0" applyFont="1" applyFill="1" applyBorder="1" applyAlignment="1">
      <alignment horizontal="center" vertical="center" wrapText="1"/>
    </xf>
    <xf numFmtId="0" fontId="19" fillId="40" borderId="67" xfId="0" applyFont="1" applyFill="1" applyBorder="1" applyAlignment="1">
      <alignment horizontal="center" vertical="center" wrapText="1"/>
    </xf>
    <xf numFmtId="0" fontId="19" fillId="40" borderId="68" xfId="0" applyFont="1" applyFill="1" applyBorder="1" applyAlignment="1">
      <alignment horizontal="center" vertical="center" wrapText="1"/>
    </xf>
    <xf numFmtId="0" fontId="19" fillId="40" borderId="69" xfId="0" applyFont="1" applyFill="1" applyBorder="1" applyAlignment="1">
      <alignment horizontal="center" vertical="center" wrapText="1"/>
    </xf>
    <xf numFmtId="0" fontId="18" fillId="40" borderId="59" xfId="0" applyFont="1" applyFill="1" applyBorder="1" applyAlignment="1">
      <alignment horizontal="center" vertical="center" wrapText="1"/>
    </xf>
    <xf numFmtId="1" fontId="22" fillId="40" borderId="40" xfId="0" applyNumberFormat="1" applyFont="1" applyFill="1" applyBorder="1" applyAlignment="1">
      <alignment horizontal="center" vertical="center"/>
    </xf>
    <xf numFmtId="1" fontId="22" fillId="40" borderId="18" xfId="0" applyNumberFormat="1" applyFont="1" applyFill="1" applyBorder="1" applyAlignment="1">
      <alignment horizontal="center" vertical="center"/>
    </xf>
    <xf numFmtId="1" fontId="22" fillId="40" borderId="7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wrapText="1"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left" vertical="center" wrapText="1"/>
    </xf>
    <xf numFmtId="0" fontId="19" fillId="0" borderId="29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28" fillId="38" borderId="59" xfId="0" applyFont="1" applyFill="1" applyBorder="1" applyAlignment="1">
      <alignment horizontal="center" vertical="center" wrapText="1"/>
    </xf>
    <xf numFmtId="0" fontId="28" fillId="38" borderId="54" xfId="0" applyFont="1" applyFill="1" applyBorder="1" applyAlignment="1">
      <alignment horizontal="center" vertical="center" wrapText="1"/>
    </xf>
    <xf numFmtId="0" fontId="28" fillId="38" borderId="57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61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71" xfId="0" applyFont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center"/>
    </xf>
    <xf numFmtId="0" fontId="34" fillId="36" borderId="31" xfId="0" applyFont="1" applyFill="1" applyBorder="1" applyAlignment="1">
      <alignment horizontal="center" vertical="center" wrapText="1"/>
    </xf>
    <xf numFmtId="0" fontId="34" fillId="36" borderId="28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20" fillId="0" borderId="32" xfId="0" applyNumberFormat="1" applyFont="1" applyFill="1" applyBorder="1" applyAlignment="1">
      <alignment horizontal="center" vertical="center"/>
    </xf>
    <xf numFmtId="49" fontId="20" fillId="0" borderId="14" xfId="0" applyNumberFormat="1" applyFont="1" applyFill="1" applyBorder="1" applyAlignment="1">
      <alignment horizontal="center" vertical="center"/>
    </xf>
    <xf numFmtId="0" fontId="19" fillId="32" borderId="29" xfId="0" applyFont="1" applyFill="1" applyBorder="1" applyAlignment="1">
      <alignment horizontal="left" vertical="center" wrapText="1"/>
    </xf>
    <xf numFmtId="0" fontId="19" fillId="32" borderId="12" xfId="0" applyFont="1" applyFill="1" applyBorder="1" applyAlignment="1">
      <alignment horizontal="left" vertical="center" wrapText="1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 wrapText="1"/>
    </xf>
    <xf numFmtId="0" fontId="19" fillId="0" borderId="29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9" fillId="0" borderId="48" xfId="0" applyFont="1" applyFill="1" applyBorder="1" applyAlignment="1">
      <alignment horizontal="left" vertical="center"/>
    </xf>
    <xf numFmtId="0" fontId="19" fillId="0" borderId="32" xfId="0" applyFont="1" applyFill="1" applyBorder="1" applyAlignment="1">
      <alignment horizontal="left" vertical="center"/>
    </xf>
    <xf numFmtId="0" fontId="19" fillId="0" borderId="27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left" vertical="center"/>
    </xf>
    <xf numFmtId="0" fontId="18" fillId="30" borderId="59" xfId="0" applyFont="1" applyFill="1" applyBorder="1" applyAlignment="1">
      <alignment horizontal="center" vertical="center" wrapText="1"/>
    </xf>
    <xf numFmtId="0" fontId="0" fillId="0" borderId="54" xfId="0" applyBorder="1" applyAlignment="1">
      <alignment/>
    </xf>
    <xf numFmtId="0" fontId="0" fillId="0" borderId="57" xfId="0" applyBorder="1" applyAlignment="1">
      <alignment/>
    </xf>
    <xf numFmtId="0" fontId="44" fillId="0" borderId="0" xfId="0" applyFont="1" applyAlignment="1">
      <alignment horizontal="left" vertical="center" wrapText="1"/>
    </xf>
    <xf numFmtId="49" fontId="45" fillId="0" borderId="0" xfId="0" applyNumberFormat="1" applyFont="1" applyAlignment="1">
      <alignment horizontal="left" vertical="center" wrapText="1"/>
    </xf>
    <xf numFmtId="0" fontId="19" fillId="0" borderId="72" xfId="0" applyFont="1" applyFill="1" applyBorder="1" applyAlignment="1">
      <alignment horizontal="left" vertical="center" wrapText="1"/>
    </xf>
    <xf numFmtId="0" fontId="19" fillId="0" borderId="37" xfId="0" applyFont="1" applyFill="1" applyBorder="1" applyAlignment="1">
      <alignment horizontal="left" vertical="center" wrapText="1"/>
    </xf>
    <xf numFmtId="0" fontId="18" fillId="37" borderId="59" xfId="0" applyFont="1" applyFill="1" applyBorder="1" applyAlignment="1">
      <alignment horizontal="center" vertical="center" wrapText="1"/>
    </xf>
    <xf numFmtId="0" fontId="18" fillId="37" borderId="54" xfId="0" applyFont="1" applyFill="1" applyBorder="1" applyAlignment="1">
      <alignment horizontal="center" vertical="center" wrapText="1"/>
    </xf>
    <xf numFmtId="0" fontId="18" fillId="37" borderId="57" xfId="0" applyFont="1" applyFill="1" applyBorder="1" applyAlignment="1">
      <alignment horizontal="center" vertical="center" wrapText="1"/>
    </xf>
    <xf numFmtId="0" fontId="18" fillId="30" borderId="54" xfId="0" applyFont="1" applyFill="1" applyBorder="1" applyAlignment="1">
      <alignment horizontal="center" vertical="center" wrapText="1"/>
    </xf>
    <xf numFmtId="0" fontId="18" fillId="30" borderId="57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left"/>
    </xf>
    <xf numFmtId="49" fontId="0" fillId="0" borderId="73" xfId="0" applyNumberFormat="1" applyFont="1" applyBorder="1" applyAlignment="1">
      <alignment horizontal="right" vertical="center" wrapText="1"/>
    </xf>
    <xf numFmtId="49" fontId="23" fillId="0" borderId="0" xfId="0" applyNumberFormat="1" applyFont="1" applyAlignment="1">
      <alignment horizontal="right" vertical="center" wrapText="1"/>
    </xf>
    <xf numFmtId="0" fontId="18" fillId="36" borderId="74" xfId="0" applyFont="1" applyFill="1" applyBorder="1" applyAlignment="1">
      <alignment horizontal="center" vertical="center" wrapText="1"/>
    </xf>
    <xf numFmtId="0" fontId="18" fillId="36" borderId="75" xfId="0" applyFont="1" applyFill="1" applyBorder="1" applyAlignment="1">
      <alignment horizontal="center" vertical="center" wrapText="1"/>
    </xf>
    <xf numFmtId="0" fontId="18" fillId="36" borderId="76" xfId="0" applyFont="1" applyFill="1" applyBorder="1" applyAlignment="1">
      <alignment horizontal="center" vertical="center" wrapText="1"/>
    </xf>
    <xf numFmtId="1" fontId="28" fillId="38" borderId="59" xfId="0" applyNumberFormat="1" applyFont="1" applyFill="1" applyBorder="1" applyAlignment="1">
      <alignment horizontal="center" vertical="center" wrapText="1"/>
    </xf>
    <xf numFmtId="0" fontId="19" fillId="32" borderId="18" xfId="0" applyFont="1" applyFill="1" applyBorder="1" applyAlignment="1">
      <alignment horizontal="center" vertical="center" wrapText="1"/>
    </xf>
    <xf numFmtId="49" fontId="23" fillId="0" borderId="73" xfId="0" applyNumberFormat="1" applyFont="1" applyBorder="1" applyAlignment="1">
      <alignment horizontal="right" vertical="center" wrapText="1"/>
    </xf>
    <xf numFmtId="0" fontId="18" fillId="30" borderId="44" xfId="0" applyFont="1" applyFill="1" applyBorder="1" applyAlignment="1">
      <alignment horizontal="center" vertical="center" wrapText="1"/>
    </xf>
    <xf numFmtId="0" fontId="18" fillId="30" borderId="77" xfId="0" applyFont="1" applyFill="1" applyBorder="1" applyAlignment="1">
      <alignment horizontal="center" vertical="center" wrapText="1"/>
    </xf>
    <xf numFmtId="0" fontId="18" fillId="30" borderId="21" xfId="0" applyFont="1" applyFill="1" applyBorder="1" applyAlignment="1">
      <alignment horizontal="center" vertical="center" wrapText="1"/>
    </xf>
    <xf numFmtId="0" fontId="26" fillId="34" borderId="78" xfId="0" applyFont="1" applyFill="1" applyBorder="1" applyAlignment="1">
      <alignment horizontal="center" vertical="center" wrapText="1"/>
    </xf>
    <xf numFmtId="0" fontId="26" fillId="34" borderId="79" xfId="0" applyFont="1" applyFill="1" applyBorder="1" applyAlignment="1">
      <alignment horizontal="center" vertical="center" wrapText="1"/>
    </xf>
    <xf numFmtId="0" fontId="26" fillId="34" borderId="72" xfId="0" applyFont="1" applyFill="1" applyBorder="1" applyAlignment="1">
      <alignment horizontal="center" vertical="center" wrapText="1"/>
    </xf>
    <xf numFmtId="0" fontId="26" fillId="34" borderId="37" xfId="0" applyFont="1" applyFill="1" applyBorder="1" applyAlignment="1">
      <alignment horizontal="center" vertical="center" wrapText="1"/>
    </xf>
    <xf numFmtId="0" fontId="26" fillId="34" borderId="52" xfId="0" applyFont="1" applyFill="1" applyBorder="1" applyAlignment="1">
      <alignment horizontal="center" vertical="center" wrapText="1"/>
    </xf>
    <xf numFmtId="0" fontId="26" fillId="34" borderId="51" xfId="0" applyFont="1" applyFill="1" applyBorder="1" applyAlignment="1">
      <alignment horizontal="center" vertical="center" wrapText="1"/>
    </xf>
    <xf numFmtId="49" fontId="20" fillId="0" borderId="13" xfId="0" applyNumberFormat="1" applyFont="1" applyFill="1" applyBorder="1" applyAlignment="1">
      <alignment horizontal="center" vertical="center"/>
    </xf>
    <xf numFmtId="0" fontId="0" fillId="0" borderId="80" xfId="0" applyBorder="1" applyAlignment="1">
      <alignment/>
    </xf>
    <xf numFmtId="0" fontId="19" fillId="30" borderId="71" xfId="0" applyFont="1" applyFill="1" applyBorder="1" applyAlignment="1">
      <alignment horizontal="center" vertical="center" textRotation="90" wrapText="1"/>
    </xf>
    <xf numFmtId="0" fontId="19" fillId="30" borderId="18" xfId="0" applyFont="1" applyFill="1" applyBorder="1" applyAlignment="1">
      <alignment horizontal="center" vertical="center" textRotation="90" wrapText="1"/>
    </xf>
    <xf numFmtId="0" fontId="19" fillId="30" borderId="20" xfId="0" applyFont="1" applyFill="1" applyBorder="1" applyAlignment="1">
      <alignment horizontal="center" vertical="center" textRotation="90" wrapText="1"/>
    </xf>
    <xf numFmtId="0" fontId="39" fillId="30" borderId="81" xfId="0" applyFont="1" applyFill="1" applyBorder="1" applyAlignment="1">
      <alignment horizontal="center" vertical="center" textRotation="90" wrapText="1" readingOrder="1"/>
    </xf>
    <xf numFmtId="0" fontId="39" fillId="30" borderId="38" xfId="0" applyFont="1" applyFill="1" applyBorder="1" applyAlignment="1">
      <alignment horizontal="center" vertical="center" textRotation="90" wrapText="1" readingOrder="1"/>
    </xf>
    <xf numFmtId="0" fontId="39" fillId="30" borderId="46" xfId="0" applyFont="1" applyFill="1" applyBorder="1" applyAlignment="1">
      <alignment horizontal="center" vertical="center" textRotation="90" wrapText="1" readingOrder="1"/>
    </xf>
    <xf numFmtId="0" fontId="18" fillId="30" borderId="50" xfId="0" applyFont="1" applyFill="1" applyBorder="1" applyAlignment="1">
      <alignment horizontal="center" vertical="center" wrapText="1"/>
    </xf>
    <xf numFmtId="0" fontId="25" fillId="34" borderId="15" xfId="0" applyFont="1" applyFill="1" applyBorder="1" applyAlignment="1">
      <alignment horizontal="center" vertical="center" wrapText="1"/>
    </xf>
    <xf numFmtId="0" fontId="25" fillId="34" borderId="11" xfId="0" applyFont="1" applyFill="1" applyBorder="1" applyAlignment="1">
      <alignment horizontal="center" vertical="center" wrapText="1"/>
    </xf>
    <xf numFmtId="0" fontId="25" fillId="34" borderId="16" xfId="0" applyFont="1" applyFill="1" applyBorder="1" applyAlignment="1">
      <alignment horizontal="center" vertical="center" wrapText="1"/>
    </xf>
    <xf numFmtId="0" fontId="19" fillId="33" borderId="76" xfId="0" applyFont="1" applyFill="1" applyBorder="1" applyAlignment="1">
      <alignment horizontal="center" vertical="center" textRotation="90" wrapText="1"/>
    </xf>
    <xf numFmtId="0" fontId="19" fillId="33" borderId="24" xfId="0" applyFont="1" applyFill="1" applyBorder="1" applyAlignment="1">
      <alignment horizontal="center" vertical="center" textRotation="90" wrapText="1"/>
    </xf>
    <xf numFmtId="0" fontId="19" fillId="33" borderId="82" xfId="0" applyFont="1" applyFill="1" applyBorder="1" applyAlignment="1">
      <alignment horizontal="center" vertical="center" textRotation="90" wrapText="1"/>
    </xf>
    <xf numFmtId="49" fontId="31" fillId="0" borderId="0" xfId="0" applyNumberFormat="1" applyFont="1" applyAlignment="1">
      <alignment horizontal="left" vertical="center" wrapText="1"/>
    </xf>
    <xf numFmtId="49" fontId="24" fillId="0" borderId="0" xfId="0" applyNumberFormat="1" applyFont="1" applyAlignment="1">
      <alignment horizontal="left" vertical="center" wrapText="1"/>
    </xf>
    <xf numFmtId="49" fontId="23" fillId="0" borderId="73" xfId="0" applyNumberFormat="1" applyFont="1" applyBorder="1" applyAlignment="1">
      <alignment horizontal="left" vertical="center" wrapText="1"/>
    </xf>
    <xf numFmtId="49" fontId="16" fillId="0" borderId="73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32" fillId="0" borderId="0" xfId="0" applyNumberFormat="1" applyFont="1" applyAlignment="1">
      <alignment horizontal="left" vertical="center" wrapText="1"/>
    </xf>
    <xf numFmtId="0" fontId="33" fillId="0" borderId="0" xfId="0" applyFont="1" applyAlignment="1">
      <alignment vertical="center" wrapText="1"/>
    </xf>
    <xf numFmtId="0" fontId="28" fillId="33" borderId="50" xfId="0" applyFont="1" applyFill="1" applyBorder="1" applyAlignment="1">
      <alignment horizontal="right" vertical="center" wrapText="1"/>
    </xf>
    <xf numFmtId="0" fontId="28" fillId="33" borderId="58" xfId="0" applyFont="1" applyFill="1" applyBorder="1" applyAlignment="1">
      <alignment horizontal="right" vertical="center" wrapText="1"/>
    </xf>
    <xf numFmtId="0" fontId="28" fillId="33" borderId="55" xfId="0" applyFont="1" applyFill="1" applyBorder="1" applyAlignment="1">
      <alignment horizontal="right" vertical="center" wrapText="1"/>
    </xf>
    <xf numFmtId="0" fontId="29" fillId="33" borderId="50" xfId="0" applyFont="1" applyFill="1" applyBorder="1" applyAlignment="1">
      <alignment/>
    </xf>
    <xf numFmtId="0" fontId="19" fillId="0" borderId="48" xfId="0" applyFont="1" applyFill="1" applyBorder="1" applyAlignment="1">
      <alignment horizontal="left" vertical="center" wrapText="1"/>
    </xf>
    <xf numFmtId="0" fontId="19" fillId="0" borderId="32" xfId="0" applyFont="1" applyFill="1" applyBorder="1" applyAlignment="1">
      <alignment horizontal="left" vertical="center" wrapText="1"/>
    </xf>
    <xf numFmtId="0" fontId="28" fillId="38" borderId="58" xfId="0" applyFont="1" applyFill="1" applyBorder="1" applyAlignment="1">
      <alignment horizontal="center" vertical="center" wrapText="1"/>
    </xf>
    <xf numFmtId="0" fontId="28" fillId="38" borderId="53" xfId="0" applyFont="1" applyFill="1" applyBorder="1" applyAlignment="1">
      <alignment horizontal="center" vertical="center" wrapText="1"/>
    </xf>
    <xf numFmtId="0" fontId="18" fillId="40" borderId="71" xfId="0" applyFont="1" applyFill="1" applyBorder="1" applyAlignment="1">
      <alignment horizontal="center" vertical="center" textRotation="90" wrapText="1"/>
    </xf>
    <xf numFmtId="0" fontId="35" fillId="40" borderId="20" xfId="0" applyFont="1" applyFill="1" applyBorder="1" applyAlignment="1">
      <alignment horizontal="center" vertical="center" textRotation="90" wrapText="1"/>
    </xf>
    <xf numFmtId="0" fontId="19" fillId="0" borderId="78" xfId="0" applyFont="1" applyFill="1" applyBorder="1" applyAlignment="1">
      <alignment horizontal="left" vertical="center" wrapText="1"/>
    </xf>
    <xf numFmtId="0" fontId="19" fillId="0" borderId="27" xfId="0" applyFont="1" applyFill="1" applyBorder="1" applyAlignment="1">
      <alignment horizontal="left" vertical="center" wrapText="1"/>
    </xf>
    <xf numFmtId="0" fontId="19" fillId="0" borderId="83" xfId="0" applyFont="1" applyBorder="1" applyAlignment="1">
      <alignment horizontal="left" vertical="center"/>
    </xf>
    <xf numFmtId="0" fontId="19" fillId="0" borderId="75" xfId="0" applyFont="1" applyBorder="1" applyAlignment="1">
      <alignment horizontal="left" vertical="center"/>
    </xf>
    <xf numFmtId="49" fontId="20" fillId="0" borderId="84" xfId="0" applyNumberFormat="1" applyFont="1" applyBorder="1" applyAlignment="1">
      <alignment horizontal="center" vertical="center"/>
    </xf>
    <xf numFmtId="49" fontId="20" fillId="0" borderId="34" xfId="0" applyNumberFormat="1" applyFont="1" applyBorder="1" applyAlignment="1">
      <alignment horizontal="center" vertical="center"/>
    </xf>
    <xf numFmtId="0" fontId="19" fillId="0" borderId="65" xfId="0" applyFont="1" applyFill="1" applyBorder="1" applyAlignment="1">
      <alignment horizontal="left" vertical="center" wrapText="1"/>
    </xf>
    <xf numFmtId="0" fontId="19" fillId="0" borderId="63" xfId="0" applyFont="1" applyFill="1" applyBorder="1" applyAlignment="1">
      <alignment horizontal="left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37" xfId="0" applyFont="1" applyBorder="1" applyAlignment="1">
      <alignment horizontal="center" vertical="center" wrapText="1"/>
    </xf>
    <xf numFmtId="0" fontId="19" fillId="0" borderId="79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49" fontId="20" fillId="0" borderId="13" xfId="0" applyNumberFormat="1" applyFont="1" applyBorder="1" applyAlignment="1">
      <alignment horizontal="center" vertical="center"/>
    </xf>
    <xf numFmtId="0" fontId="19" fillId="0" borderId="14" xfId="0" applyFont="1" applyFill="1" applyBorder="1" applyAlignment="1">
      <alignment horizontal="left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85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72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19" fillId="0" borderId="65" xfId="0" applyFont="1" applyBorder="1" applyAlignment="1">
      <alignment horizontal="left" vertical="center"/>
    </xf>
    <xf numFmtId="0" fontId="19" fillId="0" borderId="63" xfId="0" applyFont="1" applyBorder="1" applyAlignment="1">
      <alignment horizontal="left" vertical="center"/>
    </xf>
    <xf numFmtId="0" fontId="18" fillId="38" borderId="59" xfId="0" applyFont="1" applyFill="1" applyBorder="1" applyAlignment="1">
      <alignment horizontal="center" vertical="center" wrapText="1"/>
    </xf>
    <xf numFmtId="0" fontId="18" fillId="38" borderId="54" xfId="0" applyFont="1" applyFill="1" applyBorder="1" applyAlignment="1">
      <alignment horizontal="center" vertical="center" wrapText="1"/>
    </xf>
    <xf numFmtId="0" fontId="18" fillId="38" borderId="57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4568"/>
  <sheetViews>
    <sheetView tabSelected="1" zoomScale="59" zoomScaleNormal="59" zoomScaleSheetLayoutView="68" zoomScalePageLayoutView="0" workbookViewId="0" topLeftCell="A1">
      <pane xSplit="6" ySplit="14" topLeftCell="G84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D2" sqref="AD2:BB2"/>
    </sheetView>
  </sheetViews>
  <sheetFormatPr defaultColWidth="8.796875" defaultRowHeight="14.25"/>
  <cols>
    <col min="1" max="1" width="1.69921875" style="2" customWidth="1"/>
    <col min="2" max="2" width="4.8984375" style="9" customWidth="1"/>
    <col min="3" max="3" width="7.3984375" style="27" customWidth="1"/>
    <col min="4" max="4" width="30.8984375" style="12" customWidth="1"/>
    <col min="5" max="5" width="11" style="12" customWidth="1"/>
    <col min="6" max="6" width="6.19921875" style="16" customWidth="1"/>
    <col min="7" max="7" width="6.09765625" style="9" customWidth="1"/>
    <col min="8" max="8" width="8.59765625" style="9" customWidth="1"/>
    <col min="9" max="9" width="6" style="9" customWidth="1"/>
    <col min="10" max="10" width="5.69921875" style="9" customWidth="1"/>
    <col min="11" max="11" width="8" style="9" customWidth="1"/>
    <col min="12" max="12" width="6" style="9" customWidth="1"/>
    <col min="13" max="13" width="5.09765625" style="9" customWidth="1"/>
    <col min="14" max="14" width="6.5" style="9" customWidth="1"/>
    <col min="15" max="15" width="3" style="9" customWidth="1"/>
    <col min="16" max="16" width="5.59765625" style="9" customWidth="1"/>
    <col min="17" max="17" width="3.8984375" style="9" customWidth="1"/>
    <col min="18" max="18" width="3" style="9" customWidth="1"/>
    <col min="19" max="19" width="3.09765625" style="9" customWidth="1"/>
    <col min="20" max="20" width="4.19921875" style="9" customWidth="1"/>
    <col min="21" max="21" width="4.8984375" style="9" customWidth="1"/>
    <col min="22" max="23" width="5.59765625" style="9" customWidth="1"/>
    <col min="24" max="24" width="4.09765625" style="9" customWidth="1"/>
    <col min="25" max="25" width="3" style="9" customWidth="1"/>
    <col min="26" max="26" width="3.09765625" style="9" customWidth="1"/>
    <col min="27" max="27" width="4.09765625" style="9" customWidth="1"/>
    <col min="28" max="28" width="5" style="9" customWidth="1"/>
    <col min="29" max="29" width="5.19921875" style="9" customWidth="1"/>
    <col min="30" max="30" width="5.69921875" style="9" customWidth="1"/>
    <col min="31" max="31" width="4.09765625" style="9" customWidth="1"/>
    <col min="32" max="32" width="3" style="9" customWidth="1"/>
    <col min="33" max="33" width="3.09765625" style="9" customWidth="1"/>
    <col min="34" max="34" width="4.69921875" style="9" customWidth="1"/>
    <col min="35" max="35" width="4.8984375" style="9" customWidth="1"/>
    <col min="36" max="36" width="5.09765625" style="9" customWidth="1"/>
    <col min="37" max="37" width="5" style="9" customWidth="1"/>
    <col min="38" max="38" width="4.09765625" style="9" customWidth="1"/>
    <col min="39" max="39" width="4" style="9" customWidth="1"/>
    <col min="40" max="40" width="3.09765625" style="9" customWidth="1"/>
    <col min="41" max="41" width="4.69921875" style="9" customWidth="1"/>
    <col min="42" max="42" width="3.69921875" style="9" customWidth="1"/>
    <col min="43" max="43" width="5.5" style="9" customWidth="1"/>
    <col min="44" max="44" width="5.09765625" style="9" customWidth="1"/>
    <col min="45" max="45" width="5" style="9" customWidth="1"/>
    <col min="46" max="46" width="4" style="9" customWidth="1"/>
    <col min="47" max="47" width="3.09765625" style="9" customWidth="1"/>
    <col min="48" max="48" width="4.5" style="9" customWidth="1"/>
    <col min="49" max="49" width="4.59765625" style="9" customWidth="1"/>
    <col min="50" max="50" width="5" style="9" customWidth="1"/>
    <col min="51" max="51" width="4.8984375" style="9" customWidth="1"/>
    <col min="52" max="53" width="4.59765625" style="9" customWidth="1"/>
    <col min="54" max="54" width="3.09765625" style="9" customWidth="1"/>
    <col min="55" max="55" width="4.3984375" style="9" customWidth="1"/>
    <col min="56" max="56" width="2.09765625" style="2" customWidth="1"/>
    <col min="57" max="57" width="9" style="2" customWidth="1"/>
    <col min="58" max="58" width="4.19921875" style="2" customWidth="1"/>
    <col min="59" max="16384" width="9" style="2" customWidth="1"/>
  </cols>
  <sheetData>
    <row r="1" spans="2:55" ht="15">
      <c r="B1" s="17"/>
      <c r="C1" s="17"/>
      <c r="F1" s="227"/>
      <c r="H1" s="228"/>
      <c r="AU1" s="2"/>
      <c r="AV1" s="2"/>
      <c r="AW1" s="2"/>
      <c r="AX1" s="2"/>
      <c r="AY1" s="2"/>
      <c r="AZ1" s="2"/>
      <c r="BA1" s="2"/>
      <c r="BB1" s="2"/>
      <c r="BC1" s="2"/>
    </row>
    <row r="2" spans="2:55" ht="23.25" customHeight="1">
      <c r="B2" s="315" t="s">
        <v>153</v>
      </c>
      <c r="C2" s="315"/>
      <c r="D2" s="315"/>
      <c r="E2" s="315"/>
      <c r="F2" s="315"/>
      <c r="G2" s="315"/>
      <c r="H2" s="315"/>
      <c r="I2" s="315"/>
      <c r="J2" s="315"/>
      <c r="K2" s="31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298" t="s">
        <v>182</v>
      </c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  <c r="AV2" s="299"/>
      <c r="AW2" s="299"/>
      <c r="AX2" s="299"/>
      <c r="AY2" s="299"/>
      <c r="AZ2" s="299"/>
      <c r="BA2" s="299"/>
      <c r="BB2" s="299"/>
      <c r="BC2" s="2"/>
    </row>
    <row r="3" spans="2:55" ht="7.5" customHeight="1">
      <c r="B3" s="17"/>
      <c r="C3" s="17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3"/>
      <c r="AA3" s="3"/>
      <c r="AB3" s="4"/>
      <c r="AC3" s="4"/>
      <c r="AD3" s="4"/>
      <c r="AE3" s="4"/>
      <c r="AF3" s="4"/>
      <c r="AG3" s="4"/>
      <c r="AH3" s="4"/>
      <c r="AI3" s="4"/>
      <c r="AU3" s="2"/>
      <c r="AV3" s="2"/>
      <c r="AW3" s="2"/>
      <c r="AX3" s="2"/>
      <c r="AY3" s="2"/>
      <c r="AZ3" s="2"/>
      <c r="BA3" s="2"/>
      <c r="BB3" s="2"/>
      <c r="BC3" s="2"/>
    </row>
    <row r="4" spans="2:55" ht="22.5" customHeight="1">
      <c r="B4" s="316" t="s">
        <v>160</v>
      </c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3"/>
      <c r="AA4" s="3"/>
      <c r="AB4" s="4"/>
      <c r="AC4" s="4"/>
      <c r="AD4" s="4"/>
      <c r="AE4" s="4"/>
      <c r="AF4" s="4"/>
      <c r="AG4" s="4"/>
      <c r="AH4" s="4"/>
      <c r="AI4" s="4"/>
      <c r="AU4" s="2"/>
      <c r="AV4" s="2"/>
      <c r="AW4" s="2"/>
      <c r="AX4" s="2"/>
      <c r="AY4" s="2"/>
      <c r="AZ4" s="2"/>
      <c r="BA4" s="2"/>
      <c r="BB4" s="2"/>
      <c r="BC4" s="2"/>
    </row>
    <row r="5" spans="4:55" ht="13.5" customHeight="1">
      <c r="D5" s="14"/>
      <c r="E5" s="14"/>
      <c r="F5" s="20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4"/>
      <c r="AC5" s="4"/>
      <c r="AD5" s="4"/>
      <c r="AE5" s="4"/>
      <c r="AF5" s="4"/>
      <c r="AG5" s="4"/>
      <c r="AH5" s="4"/>
      <c r="AI5" s="4"/>
      <c r="AP5" s="361"/>
      <c r="AQ5" s="361"/>
      <c r="AR5" s="361"/>
      <c r="AS5" s="361"/>
      <c r="AT5" s="361"/>
      <c r="AU5" s="361"/>
      <c r="AV5" s="361"/>
      <c r="AW5" s="361"/>
      <c r="AX5" s="361"/>
      <c r="AY5" s="361"/>
      <c r="AZ5" s="361"/>
      <c r="BA5" s="361"/>
      <c r="BB5" s="361"/>
      <c r="BC5" s="361"/>
    </row>
    <row r="6" spans="2:55" ht="42" customHeight="1">
      <c r="B6" s="6"/>
      <c r="C6" s="28"/>
      <c r="D6" s="326" t="s">
        <v>11</v>
      </c>
      <c r="E6" s="326"/>
      <c r="F6" s="326"/>
      <c r="G6" s="357" t="s">
        <v>36</v>
      </c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7"/>
      <c r="Y6" s="357"/>
      <c r="Z6" s="357"/>
      <c r="AA6" s="357"/>
      <c r="AB6" s="357"/>
      <c r="AC6" s="357"/>
      <c r="AD6" s="357"/>
      <c r="AE6" s="357"/>
      <c r="AF6" s="357"/>
      <c r="AG6" s="357"/>
      <c r="AH6" s="357"/>
      <c r="AI6" s="357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</row>
    <row r="7" spans="2:55" ht="33.75" customHeight="1">
      <c r="B7" s="10"/>
      <c r="C7" s="121"/>
      <c r="D7" s="326" t="s">
        <v>12</v>
      </c>
      <c r="E7" s="326"/>
      <c r="F7" s="326"/>
      <c r="G7" s="363" t="s">
        <v>128</v>
      </c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3"/>
      <c r="U7" s="363"/>
      <c r="V7" s="363"/>
      <c r="W7" s="363"/>
      <c r="X7" s="363"/>
      <c r="Y7" s="363"/>
      <c r="Z7" s="363"/>
      <c r="AA7" s="363"/>
      <c r="AB7" s="363"/>
      <c r="AC7" s="363"/>
      <c r="AD7" s="363"/>
      <c r="AE7" s="363"/>
      <c r="AF7" s="363"/>
      <c r="AG7" s="363"/>
      <c r="AH7" s="363"/>
      <c r="AI7" s="363"/>
      <c r="AJ7" s="364"/>
      <c r="AK7" s="364"/>
      <c r="AL7" s="364"/>
      <c r="AM7" s="364"/>
      <c r="AN7" s="364"/>
      <c r="AO7" s="364"/>
      <c r="AP7" s="364"/>
      <c r="AQ7" s="364"/>
      <c r="AR7" s="364"/>
      <c r="AS7" s="364"/>
      <c r="AT7" s="364"/>
      <c r="AU7" s="364"/>
      <c r="AV7" s="10"/>
      <c r="AW7" s="10"/>
      <c r="AX7" s="10"/>
      <c r="AY7" s="10"/>
      <c r="AZ7" s="10"/>
      <c r="BA7" s="10"/>
      <c r="BB7" s="10"/>
      <c r="BC7" s="10"/>
    </row>
    <row r="8" spans="2:55" ht="22.5" customHeight="1">
      <c r="B8" s="10"/>
      <c r="C8" s="121"/>
      <c r="D8" s="326" t="s">
        <v>13</v>
      </c>
      <c r="E8" s="326"/>
      <c r="F8" s="326"/>
      <c r="G8" s="358" t="s">
        <v>35</v>
      </c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15"/>
      <c r="W8" s="15"/>
      <c r="X8" s="15"/>
      <c r="Y8" s="15"/>
      <c r="Z8" s="15"/>
      <c r="AA8" s="15"/>
      <c r="AB8" s="15"/>
      <c r="AC8" s="4"/>
      <c r="AD8" s="4"/>
      <c r="AE8" s="4"/>
      <c r="AF8" s="4"/>
      <c r="AG8" s="4"/>
      <c r="AH8" s="4"/>
      <c r="AI8" s="4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2:55" ht="22.5" customHeight="1">
      <c r="B9" s="10"/>
      <c r="C9" s="121"/>
      <c r="D9" s="326" t="s">
        <v>14</v>
      </c>
      <c r="E9" s="326"/>
      <c r="F9" s="326"/>
      <c r="G9" s="358" t="s">
        <v>37</v>
      </c>
      <c r="H9" s="358"/>
      <c r="I9" s="358"/>
      <c r="J9" s="358"/>
      <c r="K9" s="358"/>
      <c r="L9" s="358"/>
      <c r="M9" s="358"/>
      <c r="N9" s="358"/>
      <c r="O9" s="358"/>
      <c r="P9" s="358"/>
      <c r="Q9" s="358"/>
      <c r="R9" s="358"/>
      <c r="S9" s="358"/>
      <c r="T9" s="358"/>
      <c r="U9" s="358"/>
      <c r="V9" s="15"/>
      <c r="W9" s="15"/>
      <c r="X9" s="15"/>
      <c r="Y9" s="15"/>
      <c r="Z9" s="15"/>
      <c r="AA9" s="15"/>
      <c r="AB9" s="15"/>
      <c r="AC9" s="4"/>
      <c r="AD9" s="4"/>
      <c r="AE9" s="4"/>
      <c r="AF9" s="4"/>
      <c r="AG9" s="4"/>
      <c r="AH9" s="4"/>
      <c r="AI9" s="4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2:55" ht="28.5" customHeight="1" thickBot="1">
      <c r="B10" s="6"/>
      <c r="C10" s="28"/>
      <c r="D10" s="332" t="s">
        <v>15</v>
      </c>
      <c r="E10" s="332"/>
      <c r="F10" s="332"/>
      <c r="G10" s="359" t="s">
        <v>20</v>
      </c>
      <c r="H10" s="359"/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59"/>
      <c r="T10" s="359"/>
      <c r="U10" s="359"/>
      <c r="V10" s="15"/>
      <c r="W10" s="15"/>
      <c r="X10" s="15"/>
      <c r="Y10" s="15"/>
      <c r="Z10" s="15"/>
      <c r="AA10" s="15"/>
      <c r="AB10" s="15"/>
      <c r="AC10" s="4"/>
      <c r="AD10" s="4"/>
      <c r="AE10" s="4"/>
      <c r="AF10" s="4"/>
      <c r="AG10" s="4"/>
      <c r="AH10" s="4"/>
      <c r="AI10" s="4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</row>
    <row r="11" spans="2:55" ht="18.75" hidden="1" thickBot="1">
      <c r="B11" s="6"/>
      <c r="C11" s="28"/>
      <c r="D11" s="325" t="s">
        <v>15</v>
      </c>
      <c r="E11" s="325"/>
      <c r="F11" s="325"/>
      <c r="G11" s="360" t="s">
        <v>20</v>
      </c>
      <c r="H11" s="360"/>
      <c r="I11" s="360"/>
      <c r="J11" s="360"/>
      <c r="K11" s="360"/>
      <c r="L11" s="360"/>
      <c r="M11" s="360"/>
      <c r="N11" s="360"/>
      <c r="O11" s="360"/>
      <c r="P11" s="360"/>
      <c r="Q11" s="360"/>
      <c r="R11" s="360"/>
      <c r="S11" s="360"/>
      <c r="T11" s="360"/>
      <c r="U11" s="360"/>
      <c r="V11" s="360"/>
      <c r="W11" s="360"/>
      <c r="X11" s="360"/>
      <c r="Y11" s="360"/>
      <c r="Z11" s="360"/>
      <c r="AA11" s="360"/>
      <c r="AB11" s="360"/>
      <c r="AC11" s="7"/>
      <c r="AD11" s="7"/>
      <c r="AE11" s="7"/>
      <c r="AF11" s="7"/>
      <c r="AG11" s="7"/>
      <c r="AH11" s="7"/>
      <c r="AI11" s="7"/>
      <c r="AJ11" s="1"/>
      <c r="AK11" s="1"/>
      <c r="AL11" s="1"/>
      <c r="AM11" s="1"/>
      <c r="AN11" s="1"/>
      <c r="AO11" s="1"/>
      <c r="AP11" s="362"/>
      <c r="AQ11" s="362"/>
      <c r="AR11" s="362"/>
      <c r="AS11" s="362"/>
      <c r="AT11" s="362"/>
      <c r="AU11" s="362"/>
      <c r="AV11" s="362"/>
      <c r="AW11" s="362"/>
      <c r="AX11" s="362"/>
      <c r="AY11" s="362"/>
      <c r="AZ11" s="362"/>
      <c r="BA11" s="362"/>
      <c r="BB11" s="362"/>
      <c r="BC11" s="362"/>
    </row>
    <row r="12" spans="2:55" ht="23.25" customHeight="1" thickBot="1">
      <c r="B12" s="344" t="s">
        <v>159</v>
      </c>
      <c r="C12" s="351" t="s">
        <v>22</v>
      </c>
      <c r="D12" s="336" t="s">
        <v>158</v>
      </c>
      <c r="E12" s="337"/>
      <c r="F12" s="347" t="s">
        <v>181</v>
      </c>
      <c r="G12" s="354" t="s">
        <v>1</v>
      </c>
      <c r="H12" s="334" t="s">
        <v>19</v>
      </c>
      <c r="I12" s="334"/>
      <c r="J12" s="334"/>
      <c r="K12" s="334"/>
      <c r="L12" s="334"/>
      <c r="M12" s="334"/>
      <c r="N12" s="312" t="s">
        <v>2</v>
      </c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50"/>
      <c r="AB12" s="312" t="s">
        <v>3</v>
      </c>
      <c r="AC12" s="322"/>
      <c r="AD12" s="322"/>
      <c r="AE12" s="322"/>
      <c r="AF12" s="322"/>
      <c r="AG12" s="322"/>
      <c r="AH12" s="322"/>
      <c r="AI12" s="322"/>
      <c r="AJ12" s="322"/>
      <c r="AK12" s="322"/>
      <c r="AL12" s="322"/>
      <c r="AM12" s="322"/>
      <c r="AN12" s="322"/>
      <c r="AO12" s="350"/>
      <c r="AP12" s="312" t="s">
        <v>4</v>
      </c>
      <c r="AQ12" s="322"/>
      <c r="AR12" s="322"/>
      <c r="AS12" s="322"/>
      <c r="AT12" s="322"/>
      <c r="AU12" s="322"/>
      <c r="AV12" s="322"/>
      <c r="AW12" s="322"/>
      <c r="AX12" s="322"/>
      <c r="AY12" s="322"/>
      <c r="AZ12" s="322"/>
      <c r="BA12" s="322"/>
      <c r="BB12" s="322"/>
      <c r="BC12" s="350"/>
    </row>
    <row r="13" spans="2:55" ht="18.75" customHeight="1" thickBot="1">
      <c r="B13" s="345"/>
      <c r="C13" s="352"/>
      <c r="D13" s="338"/>
      <c r="E13" s="339"/>
      <c r="F13" s="348"/>
      <c r="G13" s="355"/>
      <c r="H13" s="373" t="s">
        <v>5</v>
      </c>
      <c r="I13" s="312" t="s">
        <v>21</v>
      </c>
      <c r="J13" s="322"/>
      <c r="K13" s="322"/>
      <c r="L13" s="322"/>
      <c r="M13" s="350"/>
      <c r="N13" s="333" t="s">
        <v>96</v>
      </c>
      <c r="O13" s="334"/>
      <c r="P13" s="334"/>
      <c r="Q13" s="334"/>
      <c r="R13" s="334"/>
      <c r="S13" s="334"/>
      <c r="T13" s="335"/>
      <c r="U13" s="333" t="s">
        <v>97</v>
      </c>
      <c r="V13" s="334"/>
      <c r="W13" s="334"/>
      <c r="X13" s="334"/>
      <c r="Y13" s="334"/>
      <c r="Z13" s="334"/>
      <c r="AA13" s="335"/>
      <c r="AB13" s="333" t="s">
        <v>98</v>
      </c>
      <c r="AC13" s="334"/>
      <c r="AD13" s="334"/>
      <c r="AE13" s="334"/>
      <c r="AF13" s="334"/>
      <c r="AG13" s="334"/>
      <c r="AH13" s="335"/>
      <c r="AI13" s="333" t="s">
        <v>99</v>
      </c>
      <c r="AJ13" s="334"/>
      <c r="AK13" s="334"/>
      <c r="AL13" s="334"/>
      <c r="AM13" s="334"/>
      <c r="AN13" s="334"/>
      <c r="AO13" s="335"/>
      <c r="AP13" s="333" t="s">
        <v>100</v>
      </c>
      <c r="AQ13" s="334"/>
      <c r="AR13" s="334"/>
      <c r="AS13" s="334"/>
      <c r="AT13" s="334"/>
      <c r="AU13" s="334"/>
      <c r="AV13" s="335"/>
      <c r="AW13" s="333" t="s">
        <v>101</v>
      </c>
      <c r="AX13" s="334"/>
      <c r="AY13" s="334"/>
      <c r="AZ13" s="334"/>
      <c r="BA13" s="334"/>
      <c r="BB13" s="334"/>
      <c r="BC13" s="335"/>
    </row>
    <row r="14" spans="2:55" ht="81.75" customHeight="1" thickBot="1">
      <c r="B14" s="346"/>
      <c r="C14" s="353"/>
      <c r="D14" s="340"/>
      <c r="E14" s="341"/>
      <c r="F14" s="349"/>
      <c r="G14" s="356"/>
      <c r="H14" s="374"/>
      <c r="I14" s="143" t="s">
        <v>6</v>
      </c>
      <c r="J14" s="144" t="s">
        <v>7</v>
      </c>
      <c r="K14" s="144" t="s">
        <v>8</v>
      </c>
      <c r="L14" s="144" t="s">
        <v>9</v>
      </c>
      <c r="M14" s="144" t="s">
        <v>10</v>
      </c>
      <c r="N14" s="145" t="s">
        <v>6</v>
      </c>
      <c r="O14" s="146" t="s">
        <v>7</v>
      </c>
      <c r="P14" s="147" t="s">
        <v>8</v>
      </c>
      <c r="Q14" s="147" t="s">
        <v>9</v>
      </c>
      <c r="R14" s="148" t="s">
        <v>10</v>
      </c>
      <c r="S14" s="141" t="s">
        <v>0</v>
      </c>
      <c r="T14" s="142" t="s">
        <v>1</v>
      </c>
      <c r="U14" s="145" t="s">
        <v>6</v>
      </c>
      <c r="V14" s="146" t="s">
        <v>7</v>
      </c>
      <c r="W14" s="147" t="s">
        <v>8</v>
      </c>
      <c r="X14" s="147" t="s">
        <v>9</v>
      </c>
      <c r="Y14" s="148" t="s">
        <v>10</v>
      </c>
      <c r="Z14" s="141" t="s">
        <v>0</v>
      </c>
      <c r="AA14" s="142" t="s">
        <v>1</v>
      </c>
      <c r="AB14" s="145" t="s">
        <v>6</v>
      </c>
      <c r="AC14" s="146" t="s">
        <v>7</v>
      </c>
      <c r="AD14" s="147" t="s">
        <v>8</v>
      </c>
      <c r="AE14" s="147" t="s">
        <v>9</v>
      </c>
      <c r="AF14" s="148" t="s">
        <v>10</v>
      </c>
      <c r="AG14" s="141" t="s">
        <v>0</v>
      </c>
      <c r="AH14" s="142" t="s">
        <v>1</v>
      </c>
      <c r="AI14" s="145" t="s">
        <v>6</v>
      </c>
      <c r="AJ14" s="146" t="s">
        <v>7</v>
      </c>
      <c r="AK14" s="147" t="s">
        <v>8</v>
      </c>
      <c r="AL14" s="147" t="s">
        <v>9</v>
      </c>
      <c r="AM14" s="148" t="s">
        <v>10</v>
      </c>
      <c r="AN14" s="141" t="s">
        <v>0</v>
      </c>
      <c r="AO14" s="142" t="s">
        <v>1</v>
      </c>
      <c r="AP14" s="145" t="s">
        <v>6</v>
      </c>
      <c r="AQ14" s="146" t="s">
        <v>7</v>
      </c>
      <c r="AR14" s="147" t="s">
        <v>8</v>
      </c>
      <c r="AS14" s="147" t="s">
        <v>9</v>
      </c>
      <c r="AT14" s="148" t="s">
        <v>10</v>
      </c>
      <c r="AU14" s="141" t="s">
        <v>0</v>
      </c>
      <c r="AV14" s="142" t="s">
        <v>1</v>
      </c>
      <c r="AW14" s="145" t="s">
        <v>6</v>
      </c>
      <c r="AX14" s="146" t="s">
        <v>7</v>
      </c>
      <c r="AY14" s="147" t="s">
        <v>8</v>
      </c>
      <c r="AZ14" s="147" t="s">
        <v>9</v>
      </c>
      <c r="BA14" s="148" t="s">
        <v>10</v>
      </c>
      <c r="BB14" s="141" t="s">
        <v>0</v>
      </c>
      <c r="BC14" s="142" t="s">
        <v>1</v>
      </c>
    </row>
    <row r="15" spans="2:55" ht="31.5" customHeight="1">
      <c r="B15" s="327" t="s">
        <v>161</v>
      </c>
      <c r="C15" s="328"/>
      <c r="D15" s="328"/>
      <c r="E15" s="328"/>
      <c r="F15" s="328"/>
      <c r="G15" s="328"/>
      <c r="H15" s="328"/>
      <c r="I15" s="328"/>
      <c r="J15" s="328"/>
      <c r="K15" s="328"/>
      <c r="L15" s="328"/>
      <c r="M15" s="328"/>
      <c r="N15" s="328"/>
      <c r="O15" s="328"/>
      <c r="P15" s="328"/>
      <c r="Q15" s="328"/>
      <c r="R15" s="328"/>
      <c r="S15" s="328"/>
      <c r="T15" s="328"/>
      <c r="U15" s="328"/>
      <c r="V15" s="328"/>
      <c r="W15" s="328"/>
      <c r="X15" s="328"/>
      <c r="Y15" s="328"/>
      <c r="Z15" s="328"/>
      <c r="AA15" s="328"/>
      <c r="AB15" s="328"/>
      <c r="AC15" s="328"/>
      <c r="AD15" s="328"/>
      <c r="AE15" s="328"/>
      <c r="AF15" s="328"/>
      <c r="AG15" s="328"/>
      <c r="AH15" s="328"/>
      <c r="AI15" s="328"/>
      <c r="AJ15" s="328"/>
      <c r="AK15" s="328"/>
      <c r="AL15" s="328"/>
      <c r="AM15" s="328"/>
      <c r="AN15" s="328"/>
      <c r="AO15" s="328"/>
      <c r="AP15" s="328"/>
      <c r="AQ15" s="328"/>
      <c r="AR15" s="328"/>
      <c r="AS15" s="328"/>
      <c r="AT15" s="328"/>
      <c r="AU15" s="328"/>
      <c r="AV15" s="328"/>
      <c r="AW15" s="328"/>
      <c r="AX15" s="328"/>
      <c r="AY15" s="328"/>
      <c r="AZ15" s="328"/>
      <c r="BA15" s="328"/>
      <c r="BB15" s="328"/>
      <c r="BC15" s="329"/>
    </row>
    <row r="16" spans="2:55" ht="15.75" customHeight="1">
      <c r="B16" s="290" t="s">
        <v>32</v>
      </c>
      <c r="C16" s="300" t="s">
        <v>71</v>
      </c>
      <c r="D16" s="308" t="s">
        <v>41</v>
      </c>
      <c r="E16" s="309"/>
      <c r="F16" s="123">
        <v>12</v>
      </c>
      <c r="G16" s="37">
        <f aca="true" t="shared" si="0" ref="G16:G23">SUM(T16,AA16,AH16,AO16,AV16,BC16)</f>
        <v>12</v>
      </c>
      <c r="H16" s="272">
        <f aca="true" t="shared" si="1" ref="H16:H21">SUM(I16:M16)</f>
        <v>180</v>
      </c>
      <c r="I16" s="38">
        <f aca="true" t="shared" si="2" ref="I16:M18">SUM(N16,U16,AB16,AI16,AP16,AW16)</f>
        <v>180</v>
      </c>
      <c r="J16" s="39">
        <f t="shared" si="2"/>
        <v>0</v>
      </c>
      <c r="K16" s="39">
        <f t="shared" si="2"/>
        <v>0</v>
      </c>
      <c r="L16" s="39">
        <f t="shared" si="2"/>
        <v>0</v>
      </c>
      <c r="M16" s="40">
        <f t="shared" si="2"/>
        <v>0</v>
      </c>
      <c r="N16" s="41">
        <v>30</v>
      </c>
      <c r="O16" s="42"/>
      <c r="P16" s="42"/>
      <c r="Q16" s="42"/>
      <c r="R16" s="42"/>
      <c r="S16" s="43" t="s">
        <v>103</v>
      </c>
      <c r="T16" s="44">
        <v>2</v>
      </c>
      <c r="U16" s="41">
        <v>30</v>
      </c>
      <c r="V16" s="42"/>
      <c r="W16" s="42"/>
      <c r="X16" s="42"/>
      <c r="Y16" s="42"/>
      <c r="Z16" s="74" t="s">
        <v>103</v>
      </c>
      <c r="AA16" s="44">
        <v>2</v>
      </c>
      <c r="AB16" s="41">
        <v>30</v>
      </c>
      <c r="AC16" s="42"/>
      <c r="AD16" s="42"/>
      <c r="AE16" s="42"/>
      <c r="AF16" s="42"/>
      <c r="AG16" s="74" t="s">
        <v>103</v>
      </c>
      <c r="AH16" s="44">
        <v>2</v>
      </c>
      <c r="AI16" s="41">
        <v>30</v>
      </c>
      <c r="AJ16" s="42"/>
      <c r="AK16" s="42"/>
      <c r="AL16" s="42"/>
      <c r="AM16" s="42"/>
      <c r="AN16" s="74" t="s">
        <v>103</v>
      </c>
      <c r="AO16" s="44">
        <v>2</v>
      </c>
      <c r="AP16" s="41">
        <v>30</v>
      </c>
      <c r="AQ16" s="42"/>
      <c r="AR16" s="42"/>
      <c r="AS16" s="42"/>
      <c r="AT16" s="42"/>
      <c r="AU16" s="74" t="s">
        <v>103</v>
      </c>
      <c r="AV16" s="44">
        <v>2</v>
      </c>
      <c r="AW16" s="41">
        <v>30</v>
      </c>
      <c r="AX16" s="42"/>
      <c r="AY16" s="42"/>
      <c r="AZ16" s="42"/>
      <c r="BA16" s="42"/>
      <c r="BB16" s="74" t="s">
        <v>103</v>
      </c>
      <c r="BC16" s="44">
        <v>2</v>
      </c>
    </row>
    <row r="17" spans="2:55" ht="15.75" customHeight="1">
      <c r="B17" s="291"/>
      <c r="C17" s="301"/>
      <c r="D17" s="310"/>
      <c r="E17" s="311"/>
      <c r="F17" s="123">
        <v>3</v>
      </c>
      <c r="G17" s="37">
        <f t="shared" si="0"/>
        <v>3</v>
      </c>
      <c r="H17" s="272">
        <f t="shared" si="1"/>
        <v>45</v>
      </c>
      <c r="I17" s="38">
        <f t="shared" si="2"/>
        <v>0</v>
      </c>
      <c r="J17" s="39">
        <f t="shared" si="2"/>
        <v>0</v>
      </c>
      <c r="K17" s="39">
        <f t="shared" si="2"/>
        <v>0</v>
      </c>
      <c r="L17" s="39">
        <f t="shared" si="2"/>
        <v>45</v>
      </c>
      <c r="M17" s="40">
        <f t="shared" si="2"/>
        <v>0</v>
      </c>
      <c r="N17" s="47"/>
      <c r="O17" s="48"/>
      <c r="P17" s="48"/>
      <c r="Q17" s="48"/>
      <c r="R17" s="49"/>
      <c r="S17" s="43"/>
      <c r="T17" s="44"/>
      <c r="U17" s="50"/>
      <c r="V17" s="51"/>
      <c r="W17" s="51"/>
      <c r="X17" s="51"/>
      <c r="Y17" s="51"/>
      <c r="Z17" s="52"/>
      <c r="AA17" s="53"/>
      <c r="AB17" s="41"/>
      <c r="AC17" s="42"/>
      <c r="AD17" s="42"/>
      <c r="AE17" s="42">
        <v>15</v>
      </c>
      <c r="AF17" s="42"/>
      <c r="AG17" s="43" t="s">
        <v>106</v>
      </c>
      <c r="AH17" s="44">
        <v>1</v>
      </c>
      <c r="AI17" s="41"/>
      <c r="AJ17" s="42"/>
      <c r="AK17" s="42"/>
      <c r="AL17" s="42">
        <v>15</v>
      </c>
      <c r="AM17" s="42"/>
      <c r="AN17" s="52" t="s">
        <v>106</v>
      </c>
      <c r="AO17" s="44">
        <v>1</v>
      </c>
      <c r="AP17" s="41"/>
      <c r="AQ17" s="42"/>
      <c r="AR17" s="42"/>
      <c r="AS17" s="42">
        <v>15</v>
      </c>
      <c r="AT17" s="42"/>
      <c r="AU17" s="52" t="s">
        <v>106</v>
      </c>
      <c r="AV17" s="44">
        <v>1</v>
      </c>
      <c r="AW17" s="47"/>
      <c r="AX17" s="48"/>
      <c r="AY17" s="48"/>
      <c r="AZ17" s="48"/>
      <c r="BA17" s="49"/>
      <c r="BB17" s="43"/>
      <c r="BC17" s="44"/>
    </row>
    <row r="18" spans="1:55" s="18" customFormat="1" ht="16.5" customHeight="1">
      <c r="A18" s="19"/>
      <c r="B18" s="291"/>
      <c r="C18" s="22" t="s">
        <v>107</v>
      </c>
      <c r="D18" s="54" t="s">
        <v>151</v>
      </c>
      <c r="E18" s="55"/>
      <c r="F18" s="191"/>
      <c r="G18" s="37">
        <f t="shared" si="0"/>
        <v>2</v>
      </c>
      <c r="H18" s="272">
        <f t="shared" si="1"/>
        <v>30</v>
      </c>
      <c r="I18" s="38">
        <f t="shared" si="2"/>
        <v>30</v>
      </c>
      <c r="J18" s="39">
        <f t="shared" si="2"/>
        <v>0</v>
      </c>
      <c r="K18" s="39">
        <f t="shared" si="2"/>
        <v>0</v>
      </c>
      <c r="L18" s="39">
        <f t="shared" si="2"/>
        <v>0</v>
      </c>
      <c r="M18" s="40">
        <f t="shared" si="2"/>
        <v>0</v>
      </c>
      <c r="N18" s="41">
        <v>30</v>
      </c>
      <c r="O18" s="42"/>
      <c r="P18" s="42"/>
      <c r="Q18" s="42"/>
      <c r="R18" s="42"/>
      <c r="S18" s="43" t="s">
        <v>103</v>
      </c>
      <c r="T18" s="205">
        <v>2</v>
      </c>
      <c r="U18" s="50"/>
      <c r="V18" s="59"/>
      <c r="W18" s="59"/>
      <c r="X18" s="59"/>
      <c r="Y18" s="62"/>
      <c r="Z18" s="58"/>
      <c r="AA18" s="37"/>
      <c r="AB18" s="96"/>
      <c r="AC18" s="49"/>
      <c r="AD18" s="49"/>
      <c r="AE18" s="49"/>
      <c r="AF18" s="49"/>
      <c r="AG18" s="43"/>
      <c r="AH18" s="44"/>
      <c r="AI18" s="57"/>
      <c r="AJ18" s="48"/>
      <c r="AK18" s="48"/>
      <c r="AL18" s="48"/>
      <c r="AM18" s="49"/>
      <c r="AN18" s="58"/>
      <c r="AO18" s="37"/>
      <c r="AP18" s="47"/>
      <c r="AQ18" s="48"/>
      <c r="AR18" s="48"/>
      <c r="AS18" s="48"/>
      <c r="AT18" s="49"/>
      <c r="AU18" s="43"/>
      <c r="AV18" s="44"/>
      <c r="AW18" s="50"/>
      <c r="AX18" s="59"/>
      <c r="AY18" s="59"/>
      <c r="AZ18" s="59"/>
      <c r="BA18" s="59"/>
      <c r="BB18" s="60"/>
      <c r="BC18" s="44"/>
    </row>
    <row r="19" spans="2:55" ht="15.75" customHeight="1">
      <c r="B19" s="291"/>
      <c r="C19" s="22" t="s">
        <v>108</v>
      </c>
      <c r="D19" s="294" t="s">
        <v>152</v>
      </c>
      <c r="E19" s="295"/>
      <c r="F19" s="123"/>
      <c r="G19" s="37">
        <f t="shared" si="0"/>
        <v>2</v>
      </c>
      <c r="H19" s="272">
        <f t="shared" si="1"/>
        <v>30</v>
      </c>
      <c r="I19" s="38">
        <f aca="true" t="shared" si="3" ref="I19:I26">SUM(N19,U19,AB19,AI19,AP19,AW19)</f>
        <v>30</v>
      </c>
      <c r="J19" s="39">
        <f aca="true" t="shared" si="4" ref="J19:M21">SUM(O19,V19,AC19,AJ19,AQ19,AX19)</f>
        <v>0</v>
      </c>
      <c r="K19" s="39">
        <f t="shared" si="4"/>
        <v>0</v>
      </c>
      <c r="L19" s="39">
        <f t="shared" si="4"/>
        <v>0</v>
      </c>
      <c r="M19" s="40">
        <f t="shared" si="4"/>
        <v>0</v>
      </c>
      <c r="N19" s="61"/>
      <c r="O19" s="62"/>
      <c r="P19" s="62"/>
      <c r="Q19" s="59"/>
      <c r="R19" s="62"/>
      <c r="S19" s="58"/>
      <c r="T19" s="37"/>
      <c r="U19" s="50"/>
      <c r="V19" s="59"/>
      <c r="W19" s="59"/>
      <c r="X19" s="59"/>
      <c r="Y19" s="62"/>
      <c r="Z19" s="58"/>
      <c r="AA19" s="37"/>
      <c r="AB19" s="41">
        <v>30</v>
      </c>
      <c r="AC19" s="42"/>
      <c r="AD19" s="42"/>
      <c r="AE19" s="42"/>
      <c r="AF19" s="42"/>
      <c r="AG19" s="74" t="s">
        <v>103</v>
      </c>
      <c r="AH19" s="44">
        <v>2</v>
      </c>
      <c r="AI19" s="50"/>
      <c r="AJ19" s="59"/>
      <c r="AK19" s="59"/>
      <c r="AL19" s="59"/>
      <c r="AM19" s="62"/>
      <c r="AN19" s="43"/>
      <c r="AO19" s="44"/>
      <c r="AP19" s="50"/>
      <c r="AQ19" s="59"/>
      <c r="AR19" s="59"/>
      <c r="AS19" s="59"/>
      <c r="AT19" s="62"/>
      <c r="AU19" s="43"/>
      <c r="AV19" s="44"/>
      <c r="AW19" s="50"/>
      <c r="AX19" s="59"/>
      <c r="AY19" s="59"/>
      <c r="AZ19" s="59"/>
      <c r="BA19" s="59"/>
      <c r="BB19" s="60"/>
      <c r="BC19" s="44"/>
    </row>
    <row r="20" spans="2:55" ht="15.75" customHeight="1">
      <c r="B20" s="291"/>
      <c r="C20" s="22" t="s">
        <v>109</v>
      </c>
      <c r="D20" s="45" t="s">
        <v>42</v>
      </c>
      <c r="E20" s="69"/>
      <c r="F20" s="123"/>
      <c r="G20" s="37">
        <f t="shared" si="0"/>
        <v>2</v>
      </c>
      <c r="H20" s="272">
        <f t="shared" si="1"/>
        <v>30</v>
      </c>
      <c r="I20" s="38">
        <f t="shared" si="3"/>
        <v>30</v>
      </c>
      <c r="J20" s="39">
        <f t="shared" si="4"/>
        <v>0</v>
      </c>
      <c r="K20" s="39">
        <f t="shared" si="4"/>
        <v>0</v>
      </c>
      <c r="L20" s="39">
        <f t="shared" si="4"/>
        <v>0</v>
      </c>
      <c r="M20" s="40">
        <f t="shared" si="4"/>
        <v>0</v>
      </c>
      <c r="N20" s="61"/>
      <c r="O20" s="62"/>
      <c r="P20" s="62"/>
      <c r="Q20" s="62"/>
      <c r="R20" s="62"/>
      <c r="S20" s="43"/>
      <c r="T20" s="44"/>
      <c r="U20" s="50"/>
      <c r="V20" s="59"/>
      <c r="W20" s="59"/>
      <c r="X20" s="59"/>
      <c r="Y20" s="62"/>
      <c r="Z20" s="58"/>
      <c r="AA20" s="37"/>
      <c r="AB20" s="63"/>
      <c r="AC20" s="59"/>
      <c r="AD20" s="59"/>
      <c r="AE20" s="59"/>
      <c r="AF20" s="62"/>
      <c r="AG20" s="58"/>
      <c r="AH20" s="37"/>
      <c r="AI20" s="41">
        <v>30</v>
      </c>
      <c r="AJ20" s="42"/>
      <c r="AK20" s="42"/>
      <c r="AL20" s="42"/>
      <c r="AM20" s="42"/>
      <c r="AN20" s="74" t="s">
        <v>103</v>
      </c>
      <c r="AO20" s="44">
        <v>2</v>
      </c>
      <c r="AP20" s="50"/>
      <c r="AQ20" s="59"/>
      <c r="AR20" s="59"/>
      <c r="AS20" s="59"/>
      <c r="AT20" s="62"/>
      <c r="AU20" s="43"/>
      <c r="AV20" s="44"/>
      <c r="AW20" s="50"/>
      <c r="AX20" s="59"/>
      <c r="AY20" s="59"/>
      <c r="AZ20" s="59"/>
      <c r="BA20" s="59"/>
      <c r="BB20" s="60"/>
      <c r="BC20" s="44"/>
    </row>
    <row r="21" spans="2:56" ht="15.75" customHeight="1">
      <c r="B21" s="291"/>
      <c r="C21" s="22" t="s">
        <v>110</v>
      </c>
      <c r="D21" s="54" t="s">
        <v>46</v>
      </c>
      <c r="E21" s="69"/>
      <c r="F21" s="170"/>
      <c r="G21" s="37">
        <f t="shared" si="0"/>
        <v>1</v>
      </c>
      <c r="H21" s="272">
        <f t="shared" si="1"/>
        <v>15</v>
      </c>
      <c r="I21" s="38">
        <f t="shared" si="3"/>
        <v>15</v>
      </c>
      <c r="J21" s="39">
        <f t="shared" si="4"/>
        <v>0</v>
      </c>
      <c r="K21" s="39">
        <f t="shared" si="4"/>
        <v>0</v>
      </c>
      <c r="L21" s="39">
        <f t="shared" si="4"/>
        <v>0</v>
      </c>
      <c r="M21" s="40">
        <f t="shared" si="4"/>
        <v>0</v>
      </c>
      <c r="N21" s="72">
        <v>15</v>
      </c>
      <c r="O21" s="73"/>
      <c r="P21" s="73"/>
      <c r="Q21" s="73"/>
      <c r="R21" s="73"/>
      <c r="S21" s="74" t="s">
        <v>103</v>
      </c>
      <c r="T21" s="75">
        <v>1</v>
      </c>
      <c r="U21" s="76"/>
      <c r="V21" s="77"/>
      <c r="W21" s="77"/>
      <c r="X21" s="77"/>
      <c r="Y21" s="77"/>
      <c r="Z21" s="78"/>
      <c r="AA21" s="79"/>
      <c r="AB21" s="80"/>
      <c r="AC21" s="81"/>
      <c r="AD21" s="81"/>
      <c r="AE21" s="81"/>
      <c r="AF21" s="82"/>
      <c r="AG21" s="74"/>
      <c r="AH21" s="75"/>
      <c r="AI21" s="80"/>
      <c r="AJ21" s="81"/>
      <c r="AK21" s="81"/>
      <c r="AL21" s="81"/>
      <c r="AM21" s="82"/>
      <c r="AN21" s="83"/>
      <c r="AO21" s="84"/>
      <c r="AP21" s="80"/>
      <c r="AQ21" s="81"/>
      <c r="AR21" s="81"/>
      <c r="AS21" s="81"/>
      <c r="AT21" s="82"/>
      <c r="AU21" s="74"/>
      <c r="AV21" s="85"/>
      <c r="AW21" s="86"/>
      <c r="AX21" s="81"/>
      <c r="AY21" s="81"/>
      <c r="AZ21" s="81"/>
      <c r="BA21" s="81"/>
      <c r="BB21" s="87"/>
      <c r="BC21" s="75"/>
      <c r="BD21" s="9"/>
    </row>
    <row r="22" spans="2:55" ht="15.75" customHeight="1">
      <c r="B22" s="291"/>
      <c r="C22" s="22" t="s">
        <v>111</v>
      </c>
      <c r="D22" s="45" t="s">
        <v>43</v>
      </c>
      <c r="E22" s="91"/>
      <c r="F22" s="190"/>
      <c r="G22" s="53">
        <f t="shared" si="0"/>
        <v>1</v>
      </c>
      <c r="H22" s="273">
        <f>SUM(I22:M22)</f>
        <v>15</v>
      </c>
      <c r="I22" s="64">
        <f t="shared" si="3"/>
        <v>15</v>
      </c>
      <c r="J22" s="65">
        <f aca="true" t="shared" si="5" ref="J22:M23">SUM(O22,V22,AC22,AJ22,AQ22,AX22)</f>
        <v>0</v>
      </c>
      <c r="K22" s="65">
        <f t="shared" si="5"/>
        <v>0</v>
      </c>
      <c r="L22" s="65">
        <f t="shared" si="5"/>
        <v>0</v>
      </c>
      <c r="M22" s="66">
        <f t="shared" si="5"/>
        <v>0</v>
      </c>
      <c r="N22" s="61"/>
      <c r="O22" s="62"/>
      <c r="P22" s="62"/>
      <c r="Q22" s="62"/>
      <c r="R22" s="62"/>
      <c r="S22" s="58"/>
      <c r="T22" s="37"/>
      <c r="U22" s="50"/>
      <c r="V22" s="59"/>
      <c r="W22" s="59"/>
      <c r="X22" s="59"/>
      <c r="Y22" s="62"/>
      <c r="Z22" s="58"/>
      <c r="AA22" s="37"/>
      <c r="AB22" s="50"/>
      <c r="AC22" s="59"/>
      <c r="AD22" s="59"/>
      <c r="AE22" s="59"/>
      <c r="AF22" s="62"/>
      <c r="AG22" s="43"/>
      <c r="AH22" s="56"/>
      <c r="AI22" s="68">
        <v>15</v>
      </c>
      <c r="AJ22" s="42"/>
      <c r="AK22" s="168"/>
      <c r="AL22" s="42"/>
      <c r="AM22" s="42"/>
      <c r="AN22" s="74" t="s">
        <v>103</v>
      </c>
      <c r="AO22" s="44">
        <v>1</v>
      </c>
      <c r="AP22" s="50"/>
      <c r="AQ22" s="59"/>
      <c r="AR22" s="59"/>
      <c r="AS22" s="59"/>
      <c r="AT22" s="62"/>
      <c r="AU22" s="43"/>
      <c r="AV22" s="37"/>
      <c r="AW22" s="50"/>
      <c r="AX22" s="62"/>
      <c r="AY22" s="59"/>
      <c r="AZ22" s="59"/>
      <c r="BA22" s="62"/>
      <c r="BB22" s="43"/>
      <c r="BC22" s="44"/>
    </row>
    <row r="23" spans="2:55" ht="15.75" customHeight="1">
      <c r="B23" s="291"/>
      <c r="C23" s="21" t="s">
        <v>112</v>
      </c>
      <c r="D23" s="138" t="s">
        <v>44</v>
      </c>
      <c r="E23" s="91"/>
      <c r="F23" s="123"/>
      <c r="G23" s="37">
        <f t="shared" si="0"/>
        <v>2</v>
      </c>
      <c r="H23" s="274">
        <f>SUM(I23:M23)</f>
        <v>45</v>
      </c>
      <c r="I23" s="38">
        <f t="shared" si="3"/>
        <v>0</v>
      </c>
      <c r="J23" s="39">
        <f t="shared" si="5"/>
        <v>0</v>
      </c>
      <c r="K23" s="39">
        <f t="shared" si="5"/>
        <v>0</v>
      </c>
      <c r="L23" s="39">
        <f t="shared" si="5"/>
        <v>45</v>
      </c>
      <c r="M23" s="40">
        <f t="shared" si="5"/>
        <v>0</v>
      </c>
      <c r="N23" s="61"/>
      <c r="O23" s="62"/>
      <c r="P23" s="62"/>
      <c r="Q23" s="62"/>
      <c r="R23" s="62"/>
      <c r="S23" s="43"/>
      <c r="T23" s="53"/>
      <c r="U23" s="63"/>
      <c r="V23" s="62"/>
      <c r="W23" s="62"/>
      <c r="X23" s="62"/>
      <c r="Y23" s="62"/>
      <c r="Z23" s="43"/>
      <c r="AA23" s="53"/>
      <c r="AB23" s="50"/>
      <c r="AC23" s="62"/>
      <c r="AD23" s="62"/>
      <c r="AE23" s="62"/>
      <c r="AF23" s="62"/>
      <c r="AG23" s="43"/>
      <c r="AH23" s="44"/>
      <c r="AI23" s="63"/>
      <c r="AJ23" s="59"/>
      <c r="AK23" s="59"/>
      <c r="AL23" s="59"/>
      <c r="AM23" s="62"/>
      <c r="AN23" s="58"/>
      <c r="AO23" s="37"/>
      <c r="AP23" s="63"/>
      <c r="AQ23" s="59"/>
      <c r="AR23" s="59"/>
      <c r="AS23" s="59"/>
      <c r="AT23" s="62"/>
      <c r="AU23" s="58"/>
      <c r="AV23" s="37"/>
      <c r="AW23" s="108"/>
      <c r="AX23" s="99"/>
      <c r="AY23" s="99"/>
      <c r="AZ23" s="42">
        <v>45</v>
      </c>
      <c r="BA23" s="42"/>
      <c r="BB23" s="43" t="s">
        <v>106</v>
      </c>
      <c r="BC23" s="37">
        <v>2</v>
      </c>
    </row>
    <row r="24" spans="2:55" ht="15.75" customHeight="1">
      <c r="B24" s="291"/>
      <c r="C24" s="21" t="s">
        <v>113</v>
      </c>
      <c r="D24" s="223" t="s">
        <v>45</v>
      </c>
      <c r="E24" s="214"/>
      <c r="F24" s="190"/>
      <c r="G24" s="53">
        <f>SUM(T24,AA24,AH24,AO24,AV24,BC24)</f>
        <v>1</v>
      </c>
      <c r="H24" s="273">
        <f>SUM(I24:M24)</f>
        <v>15</v>
      </c>
      <c r="I24" s="64">
        <f t="shared" si="3"/>
        <v>15</v>
      </c>
      <c r="J24" s="65">
        <f aca="true" t="shared" si="6" ref="J24:M26">SUM(O24,V24,AC24,AJ24,AQ24,AX24)</f>
        <v>0</v>
      </c>
      <c r="K24" s="65">
        <f t="shared" si="6"/>
        <v>0</v>
      </c>
      <c r="L24" s="65">
        <f t="shared" si="6"/>
        <v>0</v>
      </c>
      <c r="M24" s="66">
        <f t="shared" si="6"/>
        <v>0</v>
      </c>
      <c r="N24" s="61"/>
      <c r="O24" s="62"/>
      <c r="P24" s="62"/>
      <c r="Q24" s="62"/>
      <c r="R24" s="62"/>
      <c r="S24" s="58"/>
      <c r="T24" s="37"/>
      <c r="U24" s="50"/>
      <c r="V24" s="59"/>
      <c r="W24" s="59"/>
      <c r="X24" s="59"/>
      <c r="Y24" s="62"/>
      <c r="Z24" s="58"/>
      <c r="AA24" s="37"/>
      <c r="AB24" s="50"/>
      <c r="AC24" s="59"/>
      <c r="AD24" s="59"/>
      <c r="AE24" s="59"/>
      <c r="AF24" s="62"/>
      <c r="AG24" s="58"/>
      <c r="AH24" s="56"/>
      <c r="AI24" s="67"/>
      <c r="AJ24" s="62"/>
      <c r="AK24" s="62"/>
      <c r="AL24" s="62"/>
      <c r="AM24" s="62"/>
      <c r="AN24" s="43"/>
      <c r="AO24" s="44"/>
      <c r="AP24" s="50"/>
      <c r="AQ24" s="59"/>
      <c r="AR24" s="59"/>
      <c r="AS24" s="59"/>
      <c r="AT24" s="62"/>
      <c r="AU24" s="43"/>
      <c r="AV24" s="37"/>
      <c r="AW24" s="68">
        <v>15</v>
      </c>
      <c r="AX24" s="42"/>
      <c r="AY24" s="42"/>
      <c r="AZ24" s="42"/>
      <c r="BA24" s="42"/>
      <c r="BB24" s="74" t="s">
        <v>103</v>
      </c>
      <c r="BC24" s="44">
        <v>1</v>
      </c>
    </row>
    <row r="25" spans="2:56" ht="16.5" customHeight="1">
      <c r="B25" s="291"/>
      <c r="C25" s="263" t="s">
        <v>114</v>
      </c>
      <c r="D25" s="88" t="s">
        <v>23</v>
      </c>
      <c r="E25" s="55"/>
      <c r="F25" s="123"/>
      <c r="G25" s="37">
        <f>SUM(T25,AA25,AH25,AO25,AV25,BC25)</f>
        <v>1</v>
      </c>
      <c r="H25" s="272">
        <f>SUM(I25:M25)</f>
        <v>15</v>
      </c>
      <c r="I25" s="38">
        <f t="shared" si="3"/>
        <v>15</v>
      </c>
      <c r="J25" s="39">
        <f t="shared" si="6"/>
        <v>0</v>
      </c>
      <c r="K25" s="39">
        <f t="shared" si="6"/>
        <v>0</v>
      </c>
      <c r="L25" s="39">
        <f t="shared" si="6"/>
        <v>0</v>
      </c>
      <c r="M25" s="40">
        <f t="shared" si="6"/>
        <v>0</v>
      </c>
      <c r="N25" s="94"/>
      <c r="O25" s="49"/>
      <c r="P25" s="49"/>
      <c r="Q25" s="49"/>
      <c r="R25" s="49"/>
      <c r="S25" s="43"/>
      <c r="T25" s="44"/>
      <c r="U25" s="47"/>
      <c r="V25" s="48"/>
      <c r="W25" s="48"/>
      <c r="X25" s="48"/>
      <c r="Y25" s="49"/>
      <c r="Z25" s="58"/>
      <c r="AA25" s="37"/>
      <c r="AB25" s="47"/>
      <c r="AC25" s="48"/>
      <c r="AD25" s="48"/>
      <c r="AE25" s="48"/>
      <c r="AF25" s="49"/>
      <c r="AG25" s="58"/>
      <c r="AH25" s="37"/>
      <c r="AI25" s="57"/>
      <c r="AJ25" s="48"/>
      <c r="AK25" s="48"/>
      <c r="AL25" s="48"/>
      <c r="AM25" s="49"/>
      <c r="AN25" s="58"/>
      <c r="AO25" s="37"/>
      <c r="AP25" s="108">
        <v>15</v>
      </c>
      <c r="AQ25" s="99"/>
      <c r="AR25" s="99"/>
      <c r="AS25" s="99"/>
      <c r="AT25" s="42"/>
      <c r="AU25" s="43" t="s">
        <v>103</v>
      </c>
      <c r="AV25" s="44">
        <v>1</v>
      </c>
      <c r="AW25" s="47"/>
      <c r="AX25" s="48"/>
      <c r="AY25" s="48"/>
      <c r="AZ25" s="48"/>
      <c r="BA25" s="48"/>
      <c r="BB25" s="60"/>
      <c r="BC25" s="44"/>
      <c r="BD25" s="9"/>
    </row>
    <row r="26" spans="2:56" ht="16.5" customHeight="1" thickBot="1">
      <c r="B26" s="292"/>
      <c r="C26" s="264" t="s">
        <v>115</v>
      </c>
      <c r="D26" s="88" t="s">
        <v>24</v>
      </c>
      <c r="E26" s="109"/>
      <c r="F26" s="123"/>
      <c r="G26" s="37">
        <f>SUM(T26,AA26,AH26,AO26,AV26,BC26)</f>
        <v>1</v>
      </c>
      <c r="H26" s="272">
        <f>SUM(I26:M26)</f>
        <v>30</v>
      </c>
      <c r="I26" s="38">
        <f t="shared" si="3"/>
        <v>0</v>
      </c>
      <c r="J26" s="39">
        <f t="shared" si="6"/>
        <v>0</v>
      </c>
      <c r="K26" s="39">
        <f t="shared" si="6"/>
        <v>30</v>
      </c>
      <c r="L26" s="39">
        <f t="shared" si="6"/>
        <v>0</v>
      </c>
      <c r="M26" s="40">
        <f t="shared" si="6"/>
        <v>0</v>
      </c>
      <c r="N26" s="41"/>
      <c r="O26" s="42"/>
      <c r="P26" s="90">
        <v>30</v>
      </c>
      <c r="Q26" s="90"/>
      <c r="R26" s="90"/>
      <c r="S26" s="52" t="s">
        <v>106</v>
      </c>
      <c r="T26" s="53">
        <v>1</v>
      </c>
      <c r="U26" s="47"/>
      <c r="V26" s="48"/>
      <c r="W26" s="48"/>
      <c r="X26" s="48"/>
      <c r="Y26" s="49"/>
      <c r="Z26" s="43"/>
      <c r="AA26" s="44"/>
      <c r="AB26" s="47"/>
      <c r="AC26" s="48"/>
      <c r="AD26" s="48"/>
      <c r="AE26" s="48"/>
      <c r="AF26" s="49"/>
      <c r="AG26" s="43"/>
      <c r="AH26" s="44"/>
      <c r="AI26" s="57"/>
      <c r="AJ26" s="48"/>
      <c r="AK26" s="48"/>
      <c r="AL26" s="48"/>
      <c r="AM26" s="49"/>
      <c r="AN26" s="58"/>
      <c r="AO26" s="37"/>
      <c r="AP26" s="96"/>
      <c r="AQ26" s="49"/>
      <c r="AR26" s="49"/>
      <c r="AS26" s="49"/>
      <c r="AT26" s="49"/>
      <c r="AU26" s="43"/>
      <c r="AV26" s="44"/>
      <c r="AW26" s="94"/>
      <c r="AX26" s="49"/>
      <c r="AY26" s="49"/>
      <c r="AZ26" s="49"/>
      <c r="BA26" s="49"/>
      <c r="BB26" s="43"/>
      <c r="BC26" s="44"/>
      <c r="BD26" s="9"/>
    </row>
    <row r="27" spans="2:55" s="140" customFormat="1" ht="25.5" customHeight="1" thickBot="1">
      <c r="B27" s="312" t="s">
        <v>58</v>
      </c>
      <c r="C27" s="322"/>
      <c r="D27" s="322"/>
      <c r="E27" s="323"/>
      <c r="F27" s="155"/>
      <c r="G27" s="149">
        <f>SUM(G16:G26)</f>
        <v>28</v>
      </c>
      <c r="H27" s="242">
        <f>SUM(H16:H26)</f>
        <v>450</v>
      </c>
      <c r="I27" s="213">
        <f>SUM(I16:I26)</f>
        <v>330</v>
      </c>
      <c r="J27" s="238">
        <f>SUM(J16:J23)</f>
        <v>0</v>
      </c>
      <c r="K27" s="235">
        <f>SUM(K16:K23)</f>
        <v>0</v>
      </c>
      <c r="L27" s="238">
        <f>SUM(L16:L23)</f>
        <v>90</v>
      </c>
      <c r="M27" s="158">
        <f>SUM(M16:M23)</f>
        <v>0</v>
      </c>
      <c r="N27" s="156"/>
      <c r="O27" s="157"/>
      <c r="P27" s="157"/>
      <c r="Q27" s="157"/>
      <c r="R27" s="157"/>
      <c r="S27" s="150"/>
      <c r="T27" s="151"/>
      <c r="U27" s="172"/>
      <c r="V27" s="157"/>
      <c r="W27" s="157"/>
      <c r="X27" s="157"/>
      <c r="Y27" s="157"/>
      <c r="Z27" s="150"/>
      <c r="AA27" s="150"/>
      <c r="AB27" s="156"/>
      <c r="AC27" s="157"/>
      <c r="AD27" s="157"/>
      <c r="AE27" s="157"/>
      <c r="AF27" s="157"/>
      <c r="AG27" s="150"/>
      <c r="AH27" s="150"/>
      <c r="AI27" s="156"/>
      <c r="AJ27" s="157"/>
      <c r="AK27" s="157"/>
      <c r="AL27" s="157"/>
      <c r="AM27" s="157"/>
      <c r="AN27" s="150"/>
      <c r="AO27" s="150"/>
      <c r="AP27" s="156"/>
      <c r="AQ27" s="157"/>
      <c r="AR27" s="157"/>
      <c r="AS27" s="157"/>
      <c r="AT27" s="157"/>
      <c r="AU27" s="150"/>
      <c r="AV27" s="150"/>
      <c r="AW27" s="156"/>
      <c r="AX27" s="157"/>
      <c r="AY27" s="157"/>
      <c r="AZ27" s="157"/>
      <c r="BA27" s="157"/>
      <c r="BB27" s="150"/>
      <c r="BC27" s="151"/>
    </row>
    <row r="28" spans="2:56" ht="15.75" customHeight="1">
      <c r="B28" s="291" t="s">
        <v>82</v>
      </c>
      <c r="C28" s="22" t="s">
        <v>116</v>
      </c>
      <c r="D28" s="88" t="s">
        <v>47</v>
      </c>
      <c r="E28" s="91"/>
      <c r="F28" s="190"/>
      <c r="G28" s="37">
        <f aca="true" t="shared" si="7" ref="G28:G38">SUM(T28,AA28,AH28,AO28,AV28,BC28)</f>
        <v>4</v>
      </c>
      <c r="H28" s="272">
        <f aca="true" t="shared" si="8" ref="H28:H38">SUM(I28:M28)</f>
        <v>60</v>
      </c>
      <c r="I28" s="38">
        <f aca="true" t="shared" si="9" ref="I28:I38">SUM(N28,U28,AB28,AI28,AP28,AW28)</f>
        <v>0</v>
      </c>
      <c r="J28" s="39">
        <f aca="true" t="shared" si="10" ref="J28:J38">SUM(O28,V28,AC28,AJ28,AQ28,AX28)</f>
        <v>0</v>
      </c>
      <c r="K28" s="39">
        <f aca="true" t="shared" si="11" ref="K28:K38">SUM(P28,W28,AD28,AK28,AR28,AY28)</f>
        <v>60</v>
      </c>
      <c r="L28" s="39">
        <f aca="true" t="shared" si="12" ref="L28:L38">SUM(Q28,X28,AE28,AL28,AS28,AZ28)</f>
        <v>0</v>
      </c>
      <c r="M28" s="40">
        <f aca="true" t="shared" si="13" ref="M28:M38">SUM(R28,Y28,AF28,AM28,AT28,BA28)</f>
        <v>0</v>
      </c>
      <c r="N28" s="41"/>
      <c r="O28" s="42"/>
      <c r="P28" s="90">
        <v>30</v>
      </c>
      <c r="Q28" s="90"/>
      <c r="R28" s="90"/>
      <c r="S28" s="52" t="s">
        <v>106</v>
      </c>
      <c r="T28" s="53">
        <v>2</v>
      </c>
      <c r="U28" s="41"/>
      <c r="V28" s="42"/>
      <c r="W28" s="90">
        <v>30</v>
      </c>
      <c r="X28" s="90"/>
      <c r="Y28" s="90"/>
      <c r="Z28" s="52" t="s">
        <v>106</v>
      </c>
      <c r="AA28" s="53">
        <v>2</v>
      </c>
      <c r="AB28" s="80"/>
      <c r="AC28" s="81"/>
      <c r="AD28" s="81"/>
      <c r="AE28" s="81"/>
      <c r="AF28" s="82"/>
      <c r="AG28" s="74"/>
      <c r="AH28" s="75"/>
      <c r="AI28" s="80"/>
      <c r="AJ28" s="81"/>
      <c r="AK28" s="81"/>
      <c r="AL28" s="81"/>
      <c r="AM28" s="82"/>
      <c r="AN28" s="83"/>
      <c r="AO28" s="75"/>
      <c r="AP28" s="80"/>
      <c r="AQ28" s="81"/>
      <c r="AR28" s="81"/>
      <c r="AS28" s="81"/>
      <c r="AT28" s="82"/>
      <c r="AU28" s="74"/>
      <c r="AV28" s="85"/>
      <c r="AW28" s="86"/>
      <c r="AX28" s="81"/>
      <c r="AY28" s="81"/>
      <c r="AZ28" s="81"/>
      <c r="BA28" s="81"/>
      <c r="BB28" s="87"/>
      <c r="BC28" s="75"/>
      <c r="BD28" s="9"/>
    </row>
    <row r="29" spans="2:56" ht="15.75" customHeight="1">
      <c r="B29" s="291"/>
      <c r="C29" s="22" t="s">
        <v>117</v>
      </c>
      <c r="D29" s="88" t="s">
        <v>48</v>
      </c>
      <c r="E29" s="46"/>
      <c r="F29" s="123"/>
      <c r="G29" s="37">
        <f aca="true" t="shared" si="14" ref="G29:G34">SUM(T29,AA29,AH29,AO29,AV29,BC29)</f>
        <v>6</v>
      </c>
      <c r="H29" s="272">
        <f aca="true" t="shared" si="15" ref="H29:H34">SUM(I29:M29)</f>
        <v>120</v>
      </c>
      <c r="I29" s="38">
        <f t="shared" si="9"/>
        <v>0</v>
      </c>
      <c r="J29" s="39">
        <f aca="true" t="shared" si="16" ref="J29:M34">SUM(O29,V29,AC29,AJ29,AQ29,AX29)</f>
        <v>0</v>
      </c>
      <c r="K29" s="39">
        <f t="shared" si="16"/>
        <v>120</v>
      </c>
      <c r="L29" s="39">
        <f t="shared" si="16"/>
        <v>0</v>
      </c>
      <c r="M29" s="40">
        <f t="shared" si="16"/>
        <v>0</v>
      </c>
      <c r="N29" s="41"/>
      <c r="O29" s="42"/>
      <c r="P29" s="90">
        <v>60</v>
      </c>
      <c r="Q29" s="90"/>
      <c r="R29" s="90"/>
      <c r="S29" s="52" t="s">
        <v>106</v>
      </c>
      <c r="T29" s="53">
        <v>3</v>
      </c>
      <c r="U29" s="89"/>
      <c r="V29" s="90"/>
      <c r="W29" s="90">
        <v>60</v>
      </c>
      <c r="X29" s="90"/>
      <c r="Y29" s="90"/>
      <c r="Z29" s="52" t="s">
        <v>106</v>
      </c>
      <c r="AA29" s="53">
        <v>3</v>
      </c>
      <c r="AB29" s="80"/>
      <c r="AC29" s="81"/>
      <c r="AD29" s="81"/>
      <c r="AE29" s="81"/>
      <c r="AF29" s="82"/>
      <c r="AG29" s="74"/>
      <c r="AH29" s="75"/>
      <c r="AI29" s="80"/>
      <c r="AJ29" s="81"/>
      <c r="AK29" s="81"/>
      <c r="AL29" s="81"/>
      <c r="AM29" s="82"/>
      <c r="AN29" s="83"/>
      <c r="AO29" s="75"/>
      <c r="AP29" s="80"/>
      <c r="AQ29" s="81"/>
      <c r="AR29" s="81"/>
      <c r="AS29" s="81"/>
      <c r="AT29" s="82"/>
      <c r="AU29" s="74"/>
      <c r="AV29" s="75"/>
      <c r="AW29" s="80"/>
      <c r="AX29" s="81"/>
      <c r="AY29" s="81"/>
      <c r="AZ29" s="81"/>
      <c r="BA29" s="81"/>
      <c r="BB29" s="87"/>
      <c r="BC29" s="75"/>
      <c r="BD29" s="9"/>
    </row>
    <row r="30" spans="2:56" ht="15.75" customHeight="1">
      <c r="B30" s="291"/>
      <c r="C30" s="22" t="s">
        <v>118</v>
      </c>
      <c r="D30" s="306" t="s">
        <v>95</v>
      </c>
      <c r="E30" s="307"/>
      <c r="F30" s="123"/>
      <c r="G30" s="37">
        <f t="shared" si="14"/>
        <v>6</v>
      </c>
      <c r="H30" s="272">
        <f t="shared" si="15"/>
        <v>120</v>
      </c>
      <c r="I30" s="38">
        <f t="shared" si="9"/>
        <v>0</v>
      </c>
      <c r="J30" s="39">
        <f t="shared" si="16"/>
        <v>0</v>
      </c>
      <c r="K30" s="39">
        <f t="shared" si="16"/>
        <v>120</v>
      </c>
      <c r="L30" s="39">
        <f t="shared" si="16"/>
        <v>0</v>
      </c>
      <c r="M30" s="40">
        <f t="shared" si="16"/>
        <v>0</v>
      </c>
      <c r="N30" s="94"/>
      <c r="O30" s="49"/>
      <c r="P30" s="49"/>
      <c r="Q30" s="49"/>
      <c r="R30" s="49"/>
      <c r="S30" s="43"/>
      <c r="T30" s="44"/>
      <c r="U30" s="94"/>
      <c r="V30" s="49"/>
      <c r="W30" s="49"/>
      <c r="X30" s="49"/>
      <c r="Y30" s="49"/>
      <c r="Z30" s="43"/>
      <c r="AA30" s="44"/>
      <c r="AB30" s="68"/>
      <c r="AC30" s="42"/>
      <c r="AD30" s="90">
        <v>60</v>
      </c>
      <c r="AE30" s="90"/>
      <c r="AF30" s="90"/>
      <c r="AG30" s="52" t="s">
        <v>106</v>
      </c>
      <c r="AH30" s="53">
        <v>3</v>
      </c>
      <c r="AI30" s="89"/>
      <c r="AJ30" s="90"/>
      <c r="AK30" s="90">
        <v>60</v>
      </c>
      <c r="AL30" s="90"/>
      <c r="AM30" s="90"/>
      <c r="AN30" s="52" t="s">
        <v>106</v>
      </c>
      <c r="AO30" s="53">
        <v>3</v>
      </c>
      <c r="AP30" s="80"/>
      <c r="AQ30" s="81"/>
      <c r="AR30" s="81"/>
      <c r="AS30" s="81"/>
      <c r="AT30" s="82"/>
      <c r="AU30" s="74"/>
      <c r="AV30" s="75"/>
      <c r="AW30" s="80"/>
      <c r="AX30" s="81"/>
      <c r="AY30" s="81"/>
      <c r="AZ30" s="81"/>
      <c r="BA30" s="81"/>
      <c r="BB30" s="87"/>
      <c r="BC30" s="75"/>
      <c r="BD30" s="9"/>
    </row>
    <row r="31" spans="2:56" ht="15.75" customHeight="1">
      <c r="B31" s="291"/>
      <c r="C31" s="22" t="s">
        <v>119</v>
      </c>
      <c r="D31" s="95" t="s">
        <v>127</v>
      </c>
      <c r="E31" s="55"/>
      <c r="F31" s="123">
        <v>3</v>
      </c>
      <c r="G31" s="37">
        <f t="shared" si="14"/>
        <v>3</v>
      </c>
      <c r="H31" s="272">
        <f t="shared" si="15"/>
        <v>60</v>
      </c>
      <c r="I31" s="38">
        <f>SUM(N31,U31,AB31,AI31,AP31,AW31)</f>
        <v>0</v>
      </c>
      <c r="J31" s="39">
        <f>SUM(O31,V31,AC31,AJ31,AQ31,AX31)</f>
        <v>0</v>
      </c>
      <c r="K31" s="39">
        <f>SUM(P31,W31,AD31,AK31,AR31,AY31)</f>
        <v>60</v>
      </c>
      <c r="L31" s="39">
        <f>SUM(Q31,X31,AE31,AL31,AS31,AZ31)</f>
        <v>0</v>
      </c>
      <c r="M31" s="40">
        <f>SUM(R31,Y31,AF31,AM31,AT31,BA31)</f>
        <v>0</v>
      </c>
      <c r="N31" s="94"/>
      <c r="O31" s="49"/>
      <c r="P31" s="93"/>
      <c r="Q31" s="93"/>
      <c r="R31" s="93"/>
      <c r="S31" s="52"/>
      <c r="T31" s="53"/>
      <c r="U31" s="92"/>
      <c r="V31" s="93"/>
      <c r="W31" s="93"/>
      <c r="X31" s="93"/>
      <c r="Y31" s="93"/>
      <c r="Z31" s="52"/>
      <c r="AA31" s="53"/>
      <c r="AB31" s="94"/>
      <c r="AC31" s="49"/>
      <c r="AD31" s="93"/>
      <c r="AE31" s="93"/>
      <c r="AF31" s="93"/>
      <c r="AG31" s="52"/>
      <c r="AH31" s="53"/>
      <c r="AI31" s="92"/>
      <c r="AJ31" s="93"/>
      <c r="AK31" s="93"/>
      <c r="AL31" s="93"/>
      <c r="AM31" s="93"/>
      <c r="AN31" s="52"/>
      <c r="AO31" s="53"/>
      <c r="AP31" s="231"/>
      <c r="AQ31" s="168"/>
      <c r="AR31" s="232">
        <v>60</v>
      </c>
      <c r="AS31" s="232"/>
      <c r="AT31" s="232"/>
      <c r="AU31" s="233" t="s">
        <v>106</v>
      </c>
      <c r="AV31" s="234">
        <v>3</v>
      </c>
      <c r="AW31" s="80"/>
      <c r="AX31" s="81"/>
      <c r="AY31" s="81"/>
      <c r="AZ31" s="81"/>
      <c r="BA31" s="81"/>
      <c r="BB31" s="87"/>
      <c r="BC31" s="75"/>
      <c r="BD31" s="9"/>
    </row>
    <row r="32" spans="2:56" ht="15.75" customHeight="1">
      <c r="B32" s="291"/>
      <c r="C32" s="22" t="s">
        <v>120</v>
      </c>
      <c r="D32" s="95" t="s">
        <v>49</v>
      </c>
      <c r="E32" s="91"/>
      <c r="F32" s="123">
        <f aca="true" t="shared" si="17" ref="F32:F38">G32</f>
        <v>6</v>
      </c>
      <c r="G32" s="37">
        <f t="shared" si="14"/>
        <v>6</v>
      </c>
      <c r="H32" s="272">
        <f t="shared" si="15"/>
        <v>120</v>
      </c>
      <c r="I32" s="38">
        <f t="shared" si="9"/>
        <v>0</v>
      </c>
      <c r="J32" s="39">
        <f t="shared" si="16"/>
        <v>0</v>
      </c>
      <c r="K32" s="39">
        <f t="shared" si="16"/>
        <v>120</v>
      </c>
      <c r="L32" s="39">
        <f t="shared" si="16"/>
        <v>0</v>
      </c>
      <c r="M32" s="40">
        <f t="shared" si="16"/>
        <v>0</v>
      </c>
      <c r="N32" s="41"/>
      <c r="O32" s="42"/>
      <c r="P32" s="90">
        <v>60</v>
      </c>
      <c r="Q32" s="90"/>
      <c r="R32" s="90"/>
      <c r="S32" s="52" t="s">
        <v>106</v>
      </c>
      <c r="T32" s="53">
        <v>3</v>
      </c>
      <c r="U32" s="89"/>
      <c r="V32" s="90"/>
      <c r="W32" s="90">
        <v>60</v>
      </c>
      <c r="X32" s="90"/>
      <c r="Y32" s="90"/>
      <c r="Z32" s="52" t="s">
        <v>106</v>
      </c>
      <c r="AA32" s="53">
        <v>3</v>
      </c>
      <c r="AB32" s="96"/>
      <c r="AC32" s="49"/>
      <c r="AD32" s="49"/>
      <c r="AE32" s="49"/>
      <c r="AF32" s="49"/>
      <c r="AG32" s="43"/>
      <c r="AH32" s="44"/>
      <c r="AI32" s="96"/>
      <c r="AJ32" s="49"/>
      <c r="AK32" s="49"/>
      <c r="AL32" s="49"/>
      <c r="AM32" s="49"/>
      <c r="AN32" s="43"/>
      <c r="AO32" s="44"/>
      <c r="AP32" s="80"/>
      <c r="AQ32" s="81"/>
      <c r="AR32" s="49"/>
      <c r="AS32" s="49"/>
      <c r="AT32" s="49"/>
      <c r="AU32" s="43"/>
      <c r="AV32" s="44"/>
      <c r="AW32" s="80"/>
      <c r="AX32" s="81"/>
      <c r="AY32" s="81"/>
      <c r="AZ32" s="81"/>
      <c r="BA32" s="81"/>
      <c r="BB32" s="43"/>
      <c r="BC32" s="75"/>
      <c r="BD32" s="9"/>
    </row>
    <row r="33" spans="2:56" ht="15.75" customHeight="1">
      <c r="B33" s="291"/>
      <c r="C33" s="22" t="s">
        <v>86</v>
      </c>
      <c r="D33" s="97" t="s">
        <v>50</v>
      </c>
      <c r="E33" s="46"/>
      <c r="F33" s="123">
        <f t="shared" si="17"/>
        <v>6</v>
      </c>
      <c r="G33" s="37">
        <f t="shared" si="14"/>
        <v>6</v>
      </c>
      <c r="H33" s="272">
        <f t="shared" si="15"/>
        <v>120</v>
      </c>
      <c r="I33" s="38">
        <f t="shared" si="9"/>
        <v>0</v>
      </c>
      <c r="J33" s="39">
        <f t="shared" si="16"/>
        <v>0</v>
      </c>
      <c r="K33" s="39">
        <f t="shared" si="16"/>
        <v>120</v>
      </c>
      <c r="L33" s="39">
        <f t="shared" si="16"/>
        <v>0</v>
      </c>
      <c r="M33" s="40">
        <f t="shared" si="16"/>
        <v>0</v>
      </c>
      <c r="N33" s="41"/>
      <c r="O33" s="42"/>
      <c r="P33" s="90">
        <v>60</v>
      </c>
      <c r="Q33" s="90"/>
      <c r="R33" s="90"/>
      <c r="S33" s="52" t="s">
        <v>106</v>
      </c>
      <c r="T33" s="53">
        <v>3</v>
      </c>
      <c r="U33" s="89"/>
      <c r="V33" s="90"/>
      <c r="W33" s="90">
        <v>60</v>
      </c>
      <c r="X33" s="90"/>
      <c r="Y33" s="90"/>
      <c r="Z33" s="52" t="s">
        <v>106</v>
      </c>
      <c r="AA33" s="53">
        <v>3</v>
      </c>
      <c r="AB33" s="96"/>
      <c r="AC33" s="49"/>
      <c r="AD33" s="49"/>
      <c r="AE33" s="49"/>
      <c r="AF33" s="49"/>
      <c r="AG33" s="43"/>
      <c r="AH33" s="44"/>
      <c r="AI33" s="96"/>
      <c r="AJ33" s="49"/>
      <c r="AK33" s="49"/>
      <c r="AL33" s="49"/>
      <c r="AM33" s="49"/>
      <c r="AN33" s="43"/>
      <c r="AO33" s="44"/>
      <c r="AP33" s="80"/>
      <c r="AQ33" s="81"/>
      <c r="AR33" s="81"/>
      <c r="AS33" s="81"/>
      <c r="AT33" s="82"/>
      <c r="AU33" s="74"/>
      <c r="AV33" s="75"/>
      <c r="AW33" s="80"/>
      <c r="AX33" s="81"/>
      <c r="AY33" s="81"/>
      <c r="AZ33" s="81"/>
      <c r="BA33" s="81"/>
      <c r="BB33" s="87"/>
      <c r="BC33" s="75"/>
      <c r="BD33" s="9"/>
    </row>
    <row r="34" spans="2:56" s="131" customFormat="1" ht="16.5" customHeight="1">
      <c r="B34" s="291"/>
      <c r="C34" s="21" t="s">
        <v>87</v>
      </c>
      <c r="D34" s="306" t="s">
        <v>157</v>
      </c>
      <c r="E34" s="324"/>
      <c r="F34" s="123">
        <f t="shared" si="17"/>
        <v>3</v>
      </c>
      <c r="G34" s="37">
        <f t="shared" si="14"/>
        <v>3</v>
      </c>
      <c r="H34" s="272">
        <f t="shared" si="15"/>
        <v>60</v>
      </c>
      <c r="I34" s="38">
        <f t="shared" si="9"/>
        <v>0</v>
      </c>
      <c r="J34" s="39">
        <f t="shared" si="16"/>
        <v>0</v>
      </c>
      <c r="K34" s="39">
        <f t="shared" si="16"/>
        <v>60</v>
      </c>
      <c r="L34" s="39">
        <f t="shared" si="16"/>
        <v>0</v>
      </c>
      <c r="M34" s="40">
        <f t="shared" si="16"/>
        <v>0</v>
      </c>
      <c r="N34" s="94"/>
      <c r="O34" s="49"/>
      <c r="P34" s="49"/>
      <c r="Q34" s="49"/>
      <c r="R34" s="49"/>
      <c r="S34" s="43"/>
      <c r="T34" s="44"/>
      <c r="U34" s="94"/>
      <c r="V34" s="49"/>
      <c r="W34" s="49"/>
      <c r="X34" s="49"/>
      <c r="Y34" s="49"/>
      <c r="Z34" s="43"/>
      <c r="AA34" s="44"/>
      <c r="AB34" s="41"/>
      <c r="AC34" s="42"/>
      <c r="AD34" s="90">
        <v>60</v>
      </c>
      <c r="AE34" s="90"/>
      <c r="AF34" s="90"/>
      <c r="AG34" s="52" t="s">
        <v>106</v>
      </c>
      <c r="AH34" s="53">
        <v>3</v>
      </c>
      <c r="AI34" s="96"/>
      <c r="AJ34" s="49"/>
      <c r="AK34" s="49"/>
      <c r="AL34" s="49"/>
      <c r="AM34" s="49"/>
      <c r="AN34" s="43"/>
      <c r="AO34" s="44"/>
      <c r="AP34" s="96"/>
      <c r="AQ34" s="49"/>
      <c r="AR34" s="49"/>
      <c r="AS34" s="49"/>
      <c r="AT34" s="49"/>
      <c r="AU34" s="43"/>
      <c r="AV34" s="44"/>
      <c r="AW34" s="94"/>
      <c r="AX34" s="49"/>
      <c r="AY34" s="49"/>
      <c r="AZ34" s="49"/>
      <c r="BA34" s="49"/>
      <c r="BB34" s="43"/>
      <c r="BC34" s="44"/>
      <c r="BD34" s="130"/>
    </row>
    <row r="35" spans="2:56" ht="15.75" customHeight="1">
      <c r="B35" s="291"/>
      <c r="C35" s="21" t="s">
        <v>88</v>
      </c>
      <c r="D35" s="95" t="s">
        <v>51</v>
      </c>
      <c r="E35" s="91"/>
      <c r="F35" s="123">
        <f t="shared" si="17"/>
        <v>6</v>
      </c>
      <c r="G35" s="37">
        <f t="shared" si="7"/>
        <v>6</v>
      </c>
      <c r="H35" s="272">
        <f t="shared" si="8"/>
        <v>120</v>
      </c>
      <c r="I35" s="38">
        <f t="shared" si="9"/>
        <v>0</v>
      </c>
      <c r="J35" s="39">
        <f t="shared" si="10"/>
        <v>0</v>
      </c>
      <c r="K35" s="39">
        <f t="shared" si="11"/>
        <v>120</v>
      </c>
      <c r="L35" s="39">
        <f t="shared" si="12"/>
        <v>0</v>
      </c>
      <c r="M35" s="40">
        <f t="shared" si="13"/>
        <v>0</v>
      </c>
      <c r="N35" s="41"/>
      <c r="O35" s="42"/>
      <c r="P35" s="90">
        <v>60</v>
      </c>
      <c r="Q35" s="90"/>
      <c r="R35" s="90"/>
      <c r="S35" s="52" t="s">
        <v>106</v>
      </c>
      <c r="T35" s="53">
        <v>3</v>
      </c>
      <c r="U35" s="89"/>
      <c r="V35" s="90"/>
      <c r="W35" s="90">
        <v>60</v>
      </c>
      <c r="X35" s="90"/>
      <c r="Y35" s="90"/>
      <c r="Z35" s="52" t="s">
        <v>106</v>
      </c>
      <c r="AA35" s="53">
        <v>3</v>
      </c>
      <c r="AB35" s="96"/>
      <c r="AC35" s="49"/>
      <c r="AD35" s="49"/>
      <c r="AE35" s="49"/>
      <c r="AF35" s="49"/>
      <c r="AG35" s="43"/>
      <c r="AH35" s="44"/>
      <c r="AI35" s="96"/>
      <c r="AJ35" s="49"/>
      <c r="AK35" s="49"/>
      <c r="AL35" s="49"/>
      <c r="AM35" s="49"/>
      <c r="AN35" s="43"/>
      <c r="AO35" s="44"/>
      <c r="AP35" s="96"/>
      <c r="AQ35" s="49"/>
      <c r="AR35" s="49"/>
      <c r="AS35" s="49"/>
      <c r="AT35" s="49"/>
      <c r="AU35" s="43"/>
      <c r="AV35" s="44"/>
      <c r="AW35" s="94"/>
      <c r="AX35" s="49"/>
      <c r="AY35" s="49"/>
      <c r="AZ35" s="49"/>
      <c r="BA35" s="49"/>
      <c r="BB35" s="43"/>
      <c r="BC35" s="44"/>
      <c r="BD35" s="9"/>
    </row>
    <row r="36" spans="2:56" ht="16.5" customHeight="1">
      <c r="B36" s="291"/>
      <c r="C36" s="23" t="s">
        <v>89</v>
      </c>
      <c r="D36" s="306" t="s">
        <v>52</v>
      </c>
      <c r="E36" s="324"/>
      <c r="F36" s="123">
        <f t="shared" si="17"/>
        <v>2</v>
      </c>
      <c r="G36" s="37">
        <f t="shared" si="7"/>
        <v>2</v>
      </c>
      <c r="H36" s="272">
        <f t="shared" si="8"/>
        <v>30</v>
      </c>
      <c r="I36" s="38">
        <f t="shared" si="9"/>
        <v>0</v>
      </c>
      <c r="J36" s="39">
        <f t="shared" si="10"/>
        <v>0</v>
      </c>
      <c r="K36" s="39">
        <f t="shared" si="11"/>
        <v>30</v>
      </c>
      <c r="L36" s="39">
        <f t="shared" si="12"/>
        <v>0</v>
      </c>
      <c r="M36" s="40">
        <f t="shared" si="13"/>
        <v>0</v>
      </c>
      <c r="N36" s="94"/>
      <c r="O36" s="49"/>
      <c r="P36" s="49"/>
      <c r="Q36" s="49"/>
      <c r="R36" s="49"/>
      <c r="S36" s="43"/>
      <c r="T36" s="44"/>
      <c r="U36" s="89"/>
      <c r="V36" s="90"/>
      <c r="W36" s="90">
        <v>30</v>
      </c>
      <c r="X36" s="90"/>
      <c r="Y36" s="90"/>
      <c r="Z36" s="52" t="s">
        <v>106</v>
      </c>
      <c r="AA36" s="53">
        <v>2</v>
      </c>
      <c r="AB36" s="57"/>
      <c r="AC36" s="48"/>
      <c r="AD36" s="48"/>
      <c r="AE36" s="48"/>
      <c r="AF36" s="49"/>
      <c r="AG36" s="58"/>
      <c r="AH36" s="37"/>
      <c r="AI36" s="57"/>
      <c r="AJ36" s="48"/>
      <c r="AK36" s="48"/>
      <c r="AL36" s="48"/>
      <c r="AM36" s="49"/>
      <c r="AN36" s="58"/>
      <c r="AO36" s="37"/>
      <c r="AP36" s="47"/>
      <c r="AQ36" s="48"/>
      <c r="AR36" s="48"/>
      <c r="AS36" s="48"/>
      <c r="AT36" s="49"/>
      <c r="AU36" s="43"/>
      <c r="AV36" s="56"/>
      <c r="AW36" s="57"/>
      <c r="AX36" s="48"/>
      <c r="AY36" s="48"/>
      <c r="AZ36" s="48"/>
      <c r="BA36" s="48"/>
      <c r="BB36" s="60"/>
      <c r="BC36" s="44"/>
      <c r="BD36" s="9"/>
    </row>
    <row r="37" spans="2:56" ht="16.5" customHeight="1">
      <c r="B37" s="291"/>
      <c r="C37" s="21" t="s">
        <v>121</v>
      </c>
      <c r="D37" s="88" t="s">
        <v>53</v>
      </c>
      <c r="E37" s="46"/>
      <c r="F37" s="123">
        <f t="shared" si="17"/>
        <v>6</v>
      </c>
      <c r="G37" s="37">
        <f t="shared" si="7"/>
        <v>6</v>
      </c>
      <c r="H37" s="272">
        <f t="shared" si="8"/>
        <v>90</v>
      </c>
      <c r="I37" s="38">
        <f t="shared" si="9"/>
        <v>0</v>
      </c>
      <c r="J37" s="39">
        <f t="shared" si="10"/>
        <v>0</v>
      </c>
      <c r="K37" s="39">
        <f t="shared" si="11"/>
        <v>90</v>
      </c>
      <c r="L37" s="39">
        <f t="shared" si="12"/>
        <v>0</v>
      </c>
      <c r="M37" s="40">
        <f t="shared" si="13"/>
        <v>0</v>
      </c>
      <c r="N37" s="41"/>
      <c r="O37" s="42"/>
      <c r="P37" s="90">
        <v>30</v>
      </c>
      <c r="Q37" s="90"/>
      <c r="R37" s="90"/>
      <c r="S37" s="52" t="s">
        <v>106</v>
      </c>
      <c r="T37" s="53">
        <v>2</v>
      </c>
      <c r="U37" s="89"/>
      <c r="V37" s="90"/>
      <c r="W37" s="90">
        <v>30</v>
      </c>
      <c r="X37" s="90"/>
      <c r="Y37" s="90"/>
      <c r="Z37" s="52" t="s">
        <v>106</v>
      </c>
      <c r="AA37" s="53">
        <v>2</v>
      </c>
      <c r="AB37" s="41"/>
      <c r="AC37" s="42"/>
      <c r="AD37" s="90">
        <v>30</v>
      </c>
      <c r="AE37" s="90"/>
      <c r="AF37" s="90"/>
      <c r="AG37" s="52" t="s">
        <v>106</v>
      </c>
      <c r="AH37" s="53">
        <v>2</v>
      </c>
      <c r="AI37" s="96"/>
      <c r="AJ37" s="49"/>
      <c r="AK37" s="49"/>
      <c r="AL37" s="49"/>
      <c r="AM37" s="49"/>
      <c r="AN37" s="43"/>
      <c r="AO37" s="44"/>
      <c r="AP37" s="96"/>
      <c r="AQ37" s="49"/>
      <c r="AR37" s="49"/>
      <c r="AS37" s="49"/>
      <c r="AT37" s="49"/>
      <c r="AU37" s="43"/>
      <c r="AV37" s="44"/>
      <c r="AW37" s="94"/>
      <c r="AX37" s="49"/>
      <c r="AY37" s="49"/>
      <c r="AZ37" s="49"/>
      <c r="BA37" s="49"/>
      <c r="BB37" s="43"/>
      <c r="BC37" s="44"/>
      <c r="BD37" s="9"/>
    </row>
    <row r="38" spans="2:56" ht="16.5" customHeight="1">
      <c r="B38" s="291"/>
      <c r="C38" s="23" t="s">
        <v>122</v>
      </c>
      <c r="D38" s="95" t="s">
        <v>54</v>
      </c>
      <c r="E38" s="91"/>
      <c r="F38" s="123">
        <f t="shared" si="17"/>
        <v>4</v>
      </c>
      <c r="G38" s="37">
        <f t="shared" si="7"/>
        <v>4</v>
      </c>
      <c r="H38" s="272">
        <f t="shared" si="8"/>
        <v>60</v>
      </c>
      <c r="I38" s="38">
        <f t="shared" si="9"/>
        <v>0</v>
      </c>
      <c r="J38" s="39">
        <f t="shared" si="10"/>
        <v>0</v>
      </c>
      <c r="K38" s="39">
        <f t="shared" si="11"/>
        <v>60</v>
      </c>
      <c r="L38" s="39">
        <f t="shared" si="12"/>
        <v>0</v>
      </c>
      <c r="M38" s="40">
        <f t="shared" si="13"/>
        <v>0</v>
      </c>
      <c r="N38" s="94"/>
      <c r="O38" s="49"/>
      <c r="P38" s="49"/>
      <c r="Q38" s="49"/>
      <c r="R38" s="49"/>
      <c r="S38" s="43"/>
      <c r="T38" s="44"/>
      <c r="U38" s="94"/>
      <c r="V38" s="49"/>
      <c r="W38" s="49"/>
      <c r="X38" s="49"/>
      <c r="Y38" s="49"/>
      <c r="Z38" s="43"/>
      <c r="AA38" s="44"/>
      <c r="AB38" s="89"/>
      <c r="AC38" s="90"/>
      <c r="AD38" s="90">
        <v>30</v>
      </c>
      <c r="AE38" s="90"/>
      <c r="AF38" s="90"/>
      <c r="AG38" s="52" t="s">
        <v>106</v>
      </c>
      <c r="AH38" s="53">
        <v>2</v>
      </c>
      <c r="AI38" s="89"/>
      <c r="AJ38" s="90"/>
      <c r="AK38" s="90">
        <v>30</v>
      </c>
      <c r="AL38" s="90"/>
      <c r="AM38" s="90"/>
      <c r="AN38" s="52" t="s">
        <v>106</v>
      </c>
      <c r="AO38" s="53">
        <v>2</v>
      </c>
      <c r="AP38" s="92"/>
      <c r="AQ38" s="93"/>
      <c r="AR38" s="93"/>
      <c r="AS38" s="93"/>
      <c r="AT38" s="93"/>
      <c r="AU38" s="52"/>
      <c r="AV38" s="53"/>
      <c r="AW38" s="96"/>
      <c r="AX38" s="48"/>
      <c r="AY38" s="48"/>
      <c r="AZ38" s="48"/>
      <c r="BA38" s="48"/>
      <c r="BB38" s="60"/>
      <c r="BC38" s="44"/>
      <c r="BD38" s="9"/>
    </row>
    <row r="39" spans="2:56" ht="16.5" customHeight="1">
      <c r="B39" s="291"/>
      <c r="C39" s="342" t="s">
        <v>123</v>
      </c>
      <c r="D39" s="308" t="s">
        <v>55</v>
      </c>
      <c r="E39" s="309"/>
      <c r="F39" s="123">
        <v>1</v>
      </c>
      <c r="G39" s="37">
        <f>SUM(T39,AA39,AH39,AO39,AV39,BC39)</f>
        <v>1</v>
      </c>
      <c r="H39" s="272">
        <f>SUM(I39:M39)</f>
        <v>15</v>
      </c>
      <c r="I39" s="38">
        <f aca="true" t="shared" si="18" ref="I39:M40">SUM(N39,U39,AB39,AI39,AP39,AW39)</f>
        <v>15</v>
      </c>
      <c r="J39" s="39">
        <f t="shared" si="18"/>
        <v>0</v>
      </c>
      <c r="K39" s="39">
        <f t="shared" si="18"/>
        <v>0</v>
      </c>
      <c r="L39" s="39">
        <f t="shared" si="18"/>
        <v>0</v>
      </c>
      <c r="M39" s="40">
        <f t="shared" si="18"/>
        <v>0</v>
      </c>
      <c r="N39" s="94"/>
      <c r="O39" s="49"/>
      <c r="P39" s="49"/>
      <c r="Q39" s="49"/>
      <c r="R39" s="49"/>
      <c r="S39" s="43"/>
      <c r="T39" s="44"/>
      <c r="U39" s="94"/>
      <c r="V39" s="49"/>
      <c r="W39" s="49"/>
      <c r="X39" s="49"/>
      <c r="Y39" s="49"/>
      <c r="Z39" s="43"/>
      <c r="AA39" s="44"/>
      <c r="AB39" s="96"/>
      <c r="AC39" s="49"/>
      <c r="AD39" s="49"/>
      <c r="AE39" s="49"/>
      <c r="AF39" s="49"/>
      <c r="AG39" s="43"/>
      <c r="AH39" s="44"/>
      <c r="AI39" s="96"/>
      <c r="AJ39" s="49"/>
      <c r="AK39" s="49"/>
      <c r="AL39" s="49"/>
      <c r="AM39" s="49"/>
      <c r="AN39" s="43"/>
      <c r="AO39" s="44"/>
      <c r="AP39" s="68">
        <v>15</v>
      </c>
      <c r="AQ39" s="42"/>
      <c r="AR39" s="42"/>
      <c r="AS39" s="42"/>
      <c r="AT39" s="42"/>
      <c r="AU39" s="43" t="s">
        <v>103</v>
      </c>
      <c r="AV39" s="44">
        <v>1</v>
      </c>
      <c r="AW39" s="47"/>
      <c r="AX39" s="48"/>
      <c r="AY39" s="48"/>
      <c r="AZ39" s="48"/>
      <c r="BA39" s="49"/>
      <c r="BB39" s="43"/>
      <c r="BC39" s="44"/>
      <c r="BD39" s="9"/>
    </row>
    <row r="40" spans="2:56" ht="16.5" customHeight="1" thickBot="1">
      <c r="B40" s="291"/>
      <c r="C40" s="343"/>
      <c r="D40" s="310"/>
      <c r="E40" s="311"/>
      <c r="F40" s="123">
        <f>G40</f>
        <v>4</v>
      </c>
      <c r="G40" s="37">
        <f>SUM(T40,AA40,AH40,AO40,AV40,BC40)</f>
        <v>4</v>
      </c>
      <c r="H40" s="272">
        <f>SUM(I40:M40)</f>
        <v>60</v>
      </c>
      <c r="I40" s="38">
        <f t="shared" si="18"/>
        <v>0</v>
      </c>
      <c r="J40" s="39">
        <f t="shared" si="18"/>
        <v>0</v>
      </c>
      <c r="K40" s="39">
        <f t="shared" si="18"/>
        <v>60</v>
      </c>
      <c r="L40" s="39">
        <f t="shared" si="18"/>
        <v>0</v>
      </c>
      <c r="M40" s="40">
        <f t="shared" si="18"/>
        <v>0</v>
      </c>
      <c r="N40" s="94"/>
      <c r="O40" s="49"/>
      <c r="P40" s="49"/>
      <c r="Q40" s="49"/>
      <c r="R40" s="49"/>
      <c r="S40" s="43"/>
      <c r="T40" s="44"/>
      <c r="U40" s="47"/>
      <c r="V40" s="48"/>
      <c r="W40" s="48"/>
      <c r="X40" s="48"/>
      <c r="Y40" s="49"/>
      <c r="Z40" s="58"/>
      <c r="AA40" s="37"/>
      <c r="AB40" s="96"/>
      <c r="AC40" s="49"/>
      <c r="AD40" s="49"/>
      <c r="AE40" s="49"/>
      <c r="AF40" s="49"/>
      <c r="AG40" s="43"/>
      <c r="AH40" s="44"/>
      <c r="AI40" s="96"/>
      <c r="AJ40" s="49"/>
      <c r="AK40" s="49"/>
      <c r="AL40" s="49"/>
      <c r="AM40" s="49"/>
      <c r="AN40" s="43"/>
      <c r="AO40" s="44"/>
      <c r="AP40" s="41"/>
      <c r="AQ40" s="42"/>
      <c r="AR40" s="90">
        <v>30</v>
      </c>
      <c r="AS40" s="90"/>
      <c r="AT40" s="90"/>
      <c r="AU40" s="52" t="s">
        <v>106</v>
      </c>
      <c r="AV40" s="53">
        <v>2</v>
      </c>
      <c r="AW40" s="89"/>
      <c r="AX40" s="90"/>
      <c r="AY40" s="90">
        <v>30</v>
      </c>
      <c r="AZ40" s="90"/>
      <c r="BA40" s="90"/>
      <c r="BB40" s="52" t="s">
        <v>106</v>
      </c>
      <c r="BC40" s="53">
        <v>2</v>
      </c>
      <c r="BD40" s="9"/>
    </row>
    <row r="41" spans="2:55" s="140" customFormat="1" ht="25.5" customHeight="1" thickBot="1">
      <c r="B41" s="312" t="s">
        <v>83</v>
      </c>
      <c r="C41" s="313"/>
      <c r="D41" s="313"/>
      <c r="E41" s="314"/>
      <c r="F41" s="155"/>
      <c r="G41" s="149">
        <f aca="true" t="shared" si="19" ref="G41:M41">SUM(G28:G40)</f>
        <v>57</v>
      </c>
      <c r="H41" s="171">
        <f t="shared" si="19"/>
        <v>1035</v>
      </c>
      <c r="I41" s="156">
        <f t="shared" si="19"/>
        <v>15</v>
      </c>
      <c r="J41" s="157">
        <f t="shared" si="19"/>
        <v>0</v>
      </c>
      <c r="K41" s="157">
        <f t="shared" si="19"/>
        <v>1020</v>
      </c>
      <c r="L41" s="157">
        <f t="shared" si="19"/>
        <v>0</v>
      </c>
      <c r="M41" s="158">
        <f t="shared" si="19"/>
        <v>0</v>
      </c>
      <c r="N41" s="172"/>
      <c r="O41" s="157"/>
      <c r="P41" s="157"/>
      <c r="Q41" s="157"/>
      <c r="R41" s="157"/>
      <c r="S41" s="150"/>
      <c r="T41" s="151"/>
      <c r="U41" s="172"/>
      <c r="V41" s="157"/>
      <c r="W41" s="157"/>
      <c r="X41" s="157"/>
      <c r="Y41" s="157"/>
      <c r="Z41" s="150"/>
      <c r="AA41" s="150"/>
      <c r="AB41" s="156"/>
      <c r="AC41" s="157"/>
      <c r="AD41" s="157"/>
      <c r="AE41" s="157"/>
      <c r="AF41" s="157"/>
      <c r="AG41" s="150"/>
      <c r="AH41" s="150"/>
      <c r="AI41" s="156"/>
      <c r="AJ41" s="157"/>
      <c r="AK41" s="157"/>
      <c r="AL41" s="157"/>
      <c r="AM41" s="157"/>
      <c r="AN41" s="150"/>
      <c r="AO41" s="150"/>
      <c r="AP41" s="156"/>
      <c r="AQ41" s="157"/>
      <c r="AR41" s="157"/>
      <c r="AS41" s="157"/>
      <c r="AT41" s="157"/>
      <c r="AU41" s="150"/>
      <c r="AV41" s="150"/>
      <c r="AW41" s="156"/>
      <c r="AX41" s="157"/>
      <c r="AY41" s="157"/>
      <c r="AZ41" s="157"/>
      <c r="BA41" s="157"/>
      <c r="BB41" s="150"/>
      <c r="BC41" s="151"/>
    </row>
    <row r="42" spans="2:56" ht="16.5" customHeight="1">
      <c r="B42" s="293" t="s">
        <v>84</v>
      </c>
      <c r="C42" s="379" t="s">
        <v>124</v>
      </c>
      <c r="D42" s="375" t="s">
        <v>56</v>
      </c>
      <c r="E42" s="385"/>
      <c r="F42" s="207"/>
      <c r="G42" s="101">
        <f aca="true" t="shared" si="20" ref="G42:G49">SUM(T42,AA42,AH42,AO42,AV42,BC42)</f>
        <v>2</v>
      </c>
      <c r="H42" s="275">
        <f aca="true" t="shared" si="21" ref="H42:H49">SUM(I42:M42)</f>
        <v>30</v>
      </c>
      <c r="I42" s="102">
        <f aca="true" t="shared" si="22" ref="I42:M50">SUM(N42,U42,AB42,AI42,AP42,AW42)</f>
        <v>30</v>
      </c>
      <c r="J42" s="103">
        <f t="shared" si="22"/>
        <v>0</v>
      </c>
      <c r="K42" s="103">
        <f t="shared" si="22"/>
        <v>0</v>
      </c>
      <c r="L42" s="103">
        <f t="shared" si="22"/>
        <v>0</v>
      </c>
      <c r="M42" s="104">
        <f t="shared" si="22"/>
        <v>0</v>
      </c>
      <c r="N42" s="105">
        <v>30</v>
      </c>
      <c r="O42" s="106"/>
      <c r="P42" s="106"/>
      <c r="Q42" s="106"/>
      <c r="R42" s="106"/>
      <c r="S42" s="74" t="s">
        <v>103</v>
      </c>
      <c r="T42" s="75">
        <v>2</v>
      </c>
      <c r="U42" s="80"/>
      <c r="V42" s="82"/>
      <c r="W42" s="82"/>
      <c r="X42" s="82"/>
      <c r="Y42" s="82"/>
      <c r="Z42" s="83"/>
      <c r="AA42" s="75"/>
      <c r="AB42" s="80"/>
      <c r="AC42" s="81"/>
      <c r="AD42" s="81"/>
      <c r="AE42" s="81"/>
      <c r="AF42" s="82"/>
      <c r="AG42" s="74"/>
      <c r="AH42" s="75"/>
      <c r="AI42" s="80"/>
      <c r="AJ42" s="81"/>
      <c r="AK42" s="81"/>
      <c r="AL42" s="81"/>
      <c r="AM42" s="82"/>
      <c r="AN42" s="83"/>
      <c r="AO42" s="84"/>
      <c r="AP42" s="80"/>
      <c r="AQ42" s="81"/>
      <c r="AR42" s="81"/>
      <c r="AS42" s="81"/>
      <c r="AT42" s="82"/>
      <c r="AU42" s="74"/>
      <c r="AV42" s="85"/>
      <c r="AW42" s="86"/>
      <c r="AX42" s="81"/>
      <c r="AY42" s="81"/>
      <c r="AZ42" s="81"/>
      <c r="BA42" s="81"/>
      <c r="BB42" s="87"/>
      <c r="BC42" s="75"/>
      <c r="BD42" s="9"/>
    </row>
    <row r="43" spans="2:56" ht="16.5" customHeight="1">
      <c r="B43" s="291"/>
      <c r="C43" s="380"/>
      <c r="D43" s="376"/>
      <c r="E43" s="386"/>
      <c r="F43" s="122"/>
      <c r="G43" s="37">
        <f t="shared" si="20"/>
        <v>4</v>
      </c>
      <c r="H43" s="272">
        <f t="shared" si="21"/>
        <v>60</v>
      </c>
      <c r="I43" s="38">
        <f t="shared" si="22"/>
        <v>0</v>
      </c>
      <c r="J43" s="39">
        <f t="shared" si="22"/>
        <v>0</v>
      </c>
      <c r="K43" s="39">
        <f t="shared" si="22"/>
        <v>0</v>
      </c>
      <c r="L43" s="39">
        <f t="shared" si="22"/>
        <v>60</v>
      </c>
      <c r="M43" s="40">
        <f t="shared" si="22"/>
        <v>0</v>
      </c>
      <c r="N43" s="68"/>
      <c r="O43" s="42"/>
      <c r="P43" s="42"/>
      <c r="Q43" s="42">
        <v>30</v>
      </c>
      <c r="R43" s="42"/>
      <c r="S43" s="52" t="s">
        <v>106</v>
      </c>
      <c r="T43" s="44">
        <v>2</v>
      </c>
      <c r="U43" s="89"/>
      <c r="V43" s="42"/>
      <c r="W43" s="42"/>
      <c r="X43" s="42">
        <v>30</v>
      </c>
      <c r="Y43" s="42"/>
      <c r="Z43" s="52" t="s">
        <v>106</v>
      </c>
      <c r="AA43" s="44">
        <v>2</v>
      </c>
      <c r="AB43" s="80"/>
      <c r="AC43" s="81"/>
      <c r="AD43" s="81"/>
      <c r="AE43" s="81"/>
      <c r="AF43" s="82"/>
      <c r="AG43" s="74"/>
      <c r="AH43" s="75"/>
      <c r="AI43" s="80"/>
      <c r="AJ43" s="81"/>
      <c r="AK43" s="81"/>
      <c r="AL43" s="81"/>
      <c r="AM43" s="82"/>
      <c r="AN43" s="83"/>
      <c r="AO43" s="75"/>
      <c r="AP43" s="80"/>
      <c r="AQ43" s="81"/>
      <c r="AR43" s="81"/>
      <c r="AS43" s="81"/>
      <c r="AT43" s="82"/>
      <c r="AU43" s="74"/>
      <c r="AV43" s="85"/>
      <c r="AW43" s="86"/>
      <c r="AX43" s="81"/>
      <c r="AY43" s="81"/>
      <c r="AZ43" s="81"/>
      <c r="BA43" s="81"/>
      <c r="BB43" s="87"/>
      <c r="BC43" s="75"/>
      <c r="BD43" s="9"/>
    </row>
    <row r="44" spans="2:56" ht="16.5" customHeight="1">
      <c r="B44" s="291"/>
      <c r="C44" s="387" t="s">
        <v>72</v>
      </c>
      <c r="D44" s="369" t="s">
        <v>126</v>
      </c>
      <c r="E44" s="370"/>
      <c r="F44" s="123"/>
      <c r="G44" s="37">
        <f t="shared" si="20"/>
        <v>2</v>
      </c>
      <c r="H44" s="272">
        <f t="shared" si="21"/>
        <v>30</v>
      </c>
      <c r="I44" s="38">
        <f t="shared" si="22"/>
        <v>30</v>
      </c>
      <c r="J44" s="39">
        <f t="shared" si="22"/>
        <v>0</v>
      </c>
      <c r="K44" s="39">
        <f t="shared" si="22"/>
        <v>0</v>
      </c>
      <c r="L44" s="39">
        <f t="shared" si="22"/>
        <v>0</v>
      </c>
      <c r="M44" s="40">
        <f t="shared" si="22"/>
        <v>0</v>
      </c>
      <c r="N44" s="105">
        <v>30</v>
      </c>
      <c r="O44" s="106"/>
      <c r="P44" s="106"/>
      <c r="Q44" s="106"/>
      <c r="R44" s="106"/>
      <c r="S44" s="43" t="s">
        <v>103</v>
      </c>
      <c r="T44" s="75">
        <v>2</v>
      </c>
      <c r="U44" s="96"/>
      <c r="V44" s="81"/>
      <c r="W44" s="81"/>
      <c r="X44" s="81"/>
      <c r="Y44" s="82"/>
      <c r="Z44" s="43"/>
      <c r="AA44" s="75"/>
      <c r="AB44" s="96"/>
      <c r="AC44" s="49"/>
      <c r="AD44" s="49"/>
      <c r="AE44" s="49"/>
      <c r="AF44" s="49"/>
      <c r="AG44" s="43"/>
      <c r="AH44" s="44"/>
      <c r="AI44" s="96"/>
      <c r="AJ44" s="49"/>
      <c r="AK44" s="49"/>
      <c r="AL44" s="49"/>
      <c r="AM44" s="49"/>
      <c r="AN44" s="43"/>
      <c r="AO44" s="44"/>
      <c r="AP44" s="96"/>
      <c r="AQ44" s="49"/>
      <c r="AR44" s="49"/>
      <c r="AS44" s="49"/>
      <c r="AT44" s="49"/>
      <c r="AU44" s="43"/>
      <c r="AV44" s="44"/>
      <c r="AW44" s="94"/>
      <c r="AX44" s="49"/>
      <c r="AY44" s="49"/>
      <c r="AZ44" s="49"/>
      <c r="BA44" s="49"/>
      <c r="BB44" s="43"/>
      <c r="BC44" s="44"/>
      <c r="BD44" s="9"/>
    </row>
    <row r="45" spans="2:56" ht="16.5" customHeight="1">
      <c r="B45" s="291"/>
      <c r="C45" s="380"/>
      <c r="D45" s="376"/>
      <c r="E45" s="388"/>
      <c r="F45" s="124"/>
      <c r="G45" s="37">
        <f t="shared" si="20"/>
        <v>4</v>
      </c>
      <c r="H45" s="272">
        <f t="shared" si="21"/>
        <v>60</v>
      </c>
      <c r="I45" s="38">
        <f t="shared" si="22"/>
        <v>0</v>
      </c>
      <c r="J45" s="39">
        <f t="shared" si="22"/>
        <v>0</v>
      </c>
      <c r="K45" s="39">
        <f t="shared" si="22"/>
        <v>0</v>
      </c>
      <c r="L45" s="39">
        <f t="shared" si="22"/>
        <v>60</v>
      </c>
      <c r="M45" s="40">
        <f t="shared" si="22"/>
        <v>0</v>
      </c>
      <c r="N45" s="89"/>
      <c r="O45" s="99"/>
      <c r="P45" s="99"/>
      <c r="Q45" s="99">
        <v>30</v>
      </c>
      <c r="R45" s="42"/>
      <c r="S45" s="52" t="s">
        <v>106</v>
      </c>
      <c r="T45" s="37">
        <v>2</v>
      </c>
      <c r="U45" s="89"/>
      <c r="V45" s="99"/>
      <c r="W45" s="99"/>
      <c r="X45" s="99">
        <v>30</v>
      </c>
      <c r="Y45" s="42"/>
      <c r="Z45" s="52" t="s">
        <v>106</v>
      </c>
      <c r="AA45" s="37">
        <v>2</v>
      </c>
      <c r="AB45" s="47"/>
      <c r="AC45" s="48"/>
      <c r="AD45" s="48"/>
      <c r="AE45" s="48"/>
      <c r="AF45" s="49"/>
      <c r="AG45" s="43"/>
      <c r="AH45" s="56"/>
      <c r="AI45" s="217"/>
      <c r="AJ45" s="48"/>
      <c r="AK45" s="48"/>
      <c r="AL45" s="48"/>
      <c r="AM45" s="49"/>
      <c r="AN45" s="58"/>
      <c r="AO45" s="37"/>
      <c r="AP45" s="47"/>
      <c r="AQ45" s="48"/>
      <c r="AR45" s="48"/>
      <c r="AS45" s="48"/>
      <c r="AT45" s="49"/>
      <c r="AU45" s="43"/>
      <c r="AV45" s="56"/>
      <c r="AW45" s="57"/>
      <c r="AX45" s="48"/>
      <c r="AY45" s="48"/>
      <c r="AZ45" s="48"/>
      <c r="BA45" s="48"/>
      <c r="BB45" s="60"/>
      <c r="BC45" s="44"/>
      <c r="BD45" s="9"/>
    </row>
    <row r="46" spans="2:56" ht="16.5" customHeight="1">
      <c r="B46" s="291"/>
      <c r="C46" s="22" t="s">
        <v>73</v>
      </c>
      <c r="D46" s="107" t="s">
        <v>57</v>
      </c>
      <c r="E46" s="91"/>
      <c r="F46" s="123"/>
      <c r="G46" s="37">
        <f t="shared" si="20"/>
        <v>2</v>
      </c>
      <c r="H46" s="272">
        <f t="shared" si="21"/>
        <v>30</v>
      </c>
      <c r="I46" s="38">
        <f t="shared" si="22"/>
        <v>30</v>
      </c>
      <c r="J46" s="39">
        <f t="shared" si="22"/>
        <v>0</v>
      </c>
      <c r="K46" s="39">
        <f t="shared" si="22"/>
        <v>0</v>
      </c>
      <c r="L46" s="39">
        <f t="shared" si="22"/>
        <v>0</v>
      </c>
      <c r="M46" s="40">
        <f t="shared" si="22"/>
        <v>0</v>
      </c>
      <c r="N46" s="94"/>
      <c r="O46" s="49"/>
      <c r="P46" s="49"/>
      <c r="Q46" s="49"/>
      <c r="R46" s="49"/>
      <c r="S46" s="43"/>
      <c r="T46" s="44"/>
      <c r="U46" s="41">
        <v>30</v>
      </c>
      <c r="V46" s="42"/>
      <c r="W46" s="42"/>
      <c r="X46" s="42"/>
      <c r="Y46" s="42"/>
      <c r="Z46" s="43" t="s">
        <v>103</v>
      </c>
      <c r="AA46" s="44">
        <v>2</v>
      </c>
      <c r="AB46" s="47"/>
      <c r="AC46" s="48"/>
      <c r="AD46" s="48"/>
      <c r="AE46" s="48"/>
      <c r="AF46" s="49"/>
      <c r="AG46" s="43"/>
      <c r="AH46" s="56"/>
      <c r="AI46" s="96"/>
      <c r="AJ46" s="49"/>
      <c r="AK46" s="49"/>
      <c r="AL46" s="49"/>
      <c r="AM46" s="49"/>
      <c r="AN46" s="43"/>
      <c r="AO46" s="44"/>
      <c r="AP46" s="96"/>
      <c r="AQ46" s="49"/>
      <c r="AR46" s="49"/>
      <c r="AS46" s="49"/>
      <c r="AT46" s="49"/>
      <c r="AU46" s="43"/>
      <c r="AV46" s="44"/>
      <c r="AW46" s="94"/>
      <c r="AX46" s="49"/>
      <c r="AY46" s="49"/>
      <c r="AZ46" s="49"/>
      <c r="BA46" s="49"/>
      <c r="BB46" s="43"/>
      <c r="BC46" s="44"/>
      <c r="BD46" s="9"/>
    </row>
    <row r="47" spans="2:56" ht="16.5" customHeight="1">
      <c r="B47" s="291"/>
      <c r="C47" s="21" t="s">
        <v>74</v>
      </c>
      <c r="D47" s="317" t="s">
        <v>63</v>
      </c>
      <c r="E47" s="318"/>
      <c r="F47" s="124"/>
      <c r="G47" s="37">
        <f>SUM(T47,AA47,AH47,AO47,AV47,BC47)</f>
        <v>1</v>
      </c>
      <c r="H47" s="272">
        <f>SUM(I47:M47)</f>
        <v>30</v>
      </c>
      <c r="I47" s="38">
        <f t="shared" si="22"/>
        <v>0</v>
      </c>
      <c r="J47" s="39">
        <f t="shared" si="22"/>
        <v>0</v>
      </c>
      <c r="K47" s="39">
        <f t="shared" si="22"/>
        <v>30</v>
      </c>
      <c r="L47" s="39">
        <f t="shared" si="22"/>
        <v>0</v>
      </c>
      <c r="M47" s="40">
        <f t="shared" si="22"/>
        <v>0</v>
      </c>
      <c r="N47" s="94"/>
      <c r="O47" s="49"/>
      <c r="P47" s="49"/>
      <c r="Q47" s="49"/>
      <c r="R47" s="49"/>
      <c r="S47" s="43"/>
      <c r="T47" s="44"/>
      <c r="U47" s="94"/>
      <c r="V47" s="49"/>
      <c r="W47" s="49"/>
      <c r="X47" s="49"/>
      <c r="Y47" s="49"/>
      <c r="Z47" s="43"/>
      <c r="AA47" s="44"/>
      <c r="AB47" s="98"/>
      <c r="AC47" s="99"/>
      <c r="AD47" s="99">
        <v>30</v>
      </c>
      <c r="AE47" s="99"/>
      <c r="AF47" s="42"/>
      <c r="AG47" s="52" t="s">
        <v>106</v>
      </c>
      <c r="AH47" s="37">
        <v>1</v>
      </c>
      <c r="AI47" s="96"/>
      <c r="AJ47" s="49"/>
      <c r="AK47" s="49"/>
      <c r="AL47" s="49"/>
      <c r="AM47" s="49"/>
      <c r="AN47" s="43"/>
      <c r="AO47" s="44"/>
      <c r="AP47" s="47"/>
      <c r="AQ47" s="48"/>
      <c r="AR47" s="48"/>
      <c r="AS47" s="48"/>
      <c r="AT47" s="49"/>
      <c r="AU47" s="43"/>
      <c r="AV47" s="56"/>
      <c r="AW47" s="96"/>
      <c r="AX47" s="208"/>
      <c r="AY47" s="48"/>
      <c r="AZ47" s="48"/>
      <c r="BA47" s="48"/>
      <c r="BB47" s="60"/>
      <c r="BC47" s="44"/>
      <c r="BD47" s="9"/>
    </row>
    <row r="48" spans="2:62" ht="32.25" customHeight="1">
      <c r="B48" s="291"/>
      <c r="C48" s="23" t="s">
        <v>75</v>
      </c>
      <c r="D48" s="288" t="s">
        <v>176</v>
      </c>
      <c r="E48" s="289"/>
      <c r="F48" s="123"/>
      <c r="G48" s="37">
        <f t="shared" si="20"/>
        <v>3</v>
      </c>
      <c r="H48" s="272">
        <f t="shared" si="21"/>
        <v>45</v>
      </c>
      <c r="I48" s="38">
        <f t="shared" si="22"/>
        <v>0</v>
      </c>
      <c r="J48" s="39">
        <f t="shared" si="22"/>
        <v>0</v>
      </c>
      <c r="K48" s="39">
        <f t="shared" si="22"/>
        <v>0</v>
      </c>
      <c r="L48" s="39">
        <f t="shared" si="22"/>
        <v>45</v>
      </c>
      <c r="M48" s="40">
        <f t="shared" si="22"/>
        <v>0</v>
      </c>
      <c r="N48" s="94"/>
      <c r="O48" s="49"/>
      <c r="P48" s="49"/>
      <c r="Q48" s="49"/>
      <c r="R48" s="49"/>
      <c r="S48" s="43"/>
      <c r="T48" s="44"/>
      <c r="U48" s="57"/>
      <c r="V48" s="48"/>
      <c r="W48" s="208"/>
      <c r="X48" s="48"/>
      <c r="Y48" s="49"/>
      <c r="Z48" s="58"/>
      <c r="AA48" s="37"/>
      <c r="AB48" s="108"/>
      <c r="AC48" s="99"/>
      <c r="AD48" s="99"/>
      <c r="AE48" s="99">
        <v>45</v>
      </c>
      <c r="AF48" s="42"/>
      <c r="AG48" s="52" t="s">
        <v>106</v>
      </c>
      <c r="AH48" s="56">
        <v>3</v>
      </c>
      <c r="AI48" s="57"/>
      <c r="AJ48" s="48"/>
      <c r="AK48" s="48"/>
      <c r="AL48" s="48"/>
      <c r="AM48" s="49"/>
      <c r="AN48" s="58"/>
      <c r="AO48" s="37"/>
      <c r="AP48" s="47"/>
      <c r="AQ48" s="48"/>
      <c r="AR48" s="48"/>
      <c r="AS48" s="48"/>
      <c r="AT48" s="49"/>
      <c r="AU48" s="43"/>
      <c r="AV48" s="56"/>
      <c r="AW48" s="96"/>
      <c r="AX48" s="48"/>
      <c r="AY48" s="48"/>
      <c r="AZ48" s="48"/>
      <c r="BA48" s="48"/>
      <c r="BB48" s="60"/>
      <c r="BC48" s="44"/>
      <c r="BD48" s="216"/>
      <c r="BJ48" s="230"/>
    </row>
    <row r="49" spans="2:56" ht="21.75" customHeight="1">
      <c r="B49" s="291"/>
      <c r="C49" s="23" t="s">
        <v>178</v>
      </c>
      <c r="D49" s="369" t="s">
        <v>154</v>
      </c>
      <c r="E49" s="370"/>
      <c r="F49" s="124"/>
      <c r="G49" s="37">
        <f t="shared" si="20"/>
        <v>5</v>
      </c>
      <c r="H49" s="272">
        <f t="shared" si="21"/>
        <v>75</v>
      </c>
      <c r="I49" s="221">
        <f t="shared" si="22"/>
        <v>0</v>
      </c>
      <c r="J49" s="39">
        <f t="shared" si="22"/>
        <v>0</v>
      </c>
      <c r="K49" s="39">
        <f t="shared" si="22"/>
        <v>0</v>
      </c>
      <c r="L49" s="39">
        <f t="shared" si="22"/>
        <v>75</v>
      </c>
      <c r="M49" s="40">
        <f t="shared" si="22"/>
        <v>0</v>
      </c>
      <c r="N49" s="94"/>
      <c r="O49" s="49"/>
      <c r="P49" s="49"/>
      <c r="Q49" s="49"/>
      <c r="R49" s="49"/>
      <c r="S49" s="43"/>
      <c r="T49" s="44"/>
      <c r="U49" s="47"/>
      <c r="V49" s="48"/>
      <c r="W49" s="48"/>
      <c r="X49" s="48"/>
      <c r="Y49" s="49"/>
      <c r="Z49" s="224"/>
      <c r="AA49" s="37"/>
      <c r="AB49" s="50"/>
      <c r="AC49" s="59"/>
      <c r="AD49" s="59"/>
      <c r="AE49" s="59"/>
      <c r="AF49" s="62"/>
      <c r="AG49" s="43"/>
      <c r="AH49" s="56"/>
      <c r="AI49" s="98"/>
      <c r="AJ49" s="99"/>
      <c r="AK49" s="99"/>
      <c r="AL49" s="99">
        <v>45</v>
      </c>
      <c r="AM49" s="42"/>
      <c r="AN49" s="52" t="s">
        <v>106</v>
      </c>
      <c r="AO49" s="56">
        <v>3</v>
      </c>
      <c r="AP49" s="98"/>
      <c r="AQ49" s="99"/>
      <c r="AR49" s="99"/>
      <c r="AS49" s="99">
        <v>30</v>
      </c>
      <c r="AT49" s="42"/>
      <c r="AU49" s="52" t="s">
        <v>106</v>
      </c>
      <c r="AV49" s="37">
        <v>2</v>
      </c>
      <c r="AW49" s="50"/>
      <c r="AX49" s="59"/>
      <c r="AY49" s="59"/>
      <c r="AZ49" s="59"/>
      <c r="BA49" s="62"/>
      <c r="BB49" s="43"/>
      <c r="BC49" s="56"/>
      <c r="BD49" s="236"/>
    </row>
    <row r="50" spans="2:56" s="131" customFormat="1" ht="20.25" customHeight="1" thickBot="1">
      <c r="B50" s="292"/>
      <c r="C50" s="23" t="s">
        <v>76</v>
      </c>
      <c r="D50" s="288" t="s">
        <v>59</v>
      </c>
      <c r="E50" s="289"/>
      <c r="F50" s="124"/>
      <c r="G50" s="37">
        <f>SUM(T50,AA50,AH50,AO50,AV50,BC50)</f>
        <v>4</v>
      </c>
      <c r="H50" s="272">
        <f>SUM(I50:M50)</f>
        <v>60</v>
      </c>
      <c r="I50" s="38">
        <f t="shared" si="22"/>
        <v>0</v>
      </c>
      <c r="J50" s="39">
        <f t="shared" si="22"/>
        <v>0</v>
      </c>
      <c r="K50" s="39">
        <f t="shared" si="22"/>
        <v>60</v>
      </c>
      <c r="L50" s="39">
        <f t="shared" si="22"/>
        <v>0</v>
      </c>
      <c r="M50" s="40">
        <f t="shared" si="22"/>
        <v>0</v>
      </c>
      <c r="N50" s="94"/>
      <c r="O50" s="49"/>
      <c r="P50" s="49"/>
      <c r="Q50" s="49"/>
      <c r="R50" s="49"/>
      <c r="S50" s="43"/>
      <c r="T50" s="44"/>
      <c r="U50" s="47"/>
      <c r="V50" s="48"/>
      <c r="W50" s="48"/>
      <c r="X50" s="48"/>
      <c r="Y50" s="62"/>
      <c r="Z50" s="58"/>
      <c r="AA50" s="37"/>
      <c r="AB50" s="47"/>
      <c r="AC50" s="48"/>
      <c r="AD50" s="48"/>
      <c r="AE50" s="48"/>
      <c r="AF50" s="49"/>
      <c r="AG50" s="43"/>
      <c r="AH50" s="37"/>
      <c r="AI50" s="98"/>
      <c r="AJ50" s="99"/>
      <c r="AK50" s="99">
        <v>60</v>
      </c>
      <c r="AL50" s="99"/>
      <c r="AM50" s="42"/>
      <c r="AN50" s="52" t="s">
        <v>106</v>
      </c>
      <c r="AO50" s="37">
        <v>4</v>
      </c>
      <c r="AP50" s="94"/>
      <c r="AQ50" s="49"/>
      <c r="AR50" s="49"/>
      <c r="AS50" s="49"/>
      <c r="AT50" s="49"/>
      <c r="AU50" s="43"/>
      <c r="AV50" s="44"/>
      <c r="AW50" s="94"/>
      <c r="AX50" s="49"/>
      <c r="AY50" s="49"/>
      <c r="AZ50" s="49"/>
      <c r="BA50" s="49"/>
      <c r="BB50" s="43"/>
      <c r="BC50" s="44"/>
      <c r="BD50" s="130"/>
    </row>
    <row r="51" spans="2:55" s="140" customFormat="1" ht="25.5" customHeight="1" thickBot="1">
      <c r="B51" s="312" t="s">
        <v>85</v>
      </c>
      <c r="C51" s="322"/>
      <c r="D51" s="322"/>
      <c r="E51" s="323"/>
      <c r="F51" s="155"/>
      <c r="G51" s="149">
        <f>SUM(G42:G50)</f>
        <v>27</v>
      </c>
      <c r="H51" s="276">
        <f>SUM(H42:H50)</f>
        <v>420</v>
      </c>
      <c r="I51" s="156">
        <f>SUM(I42:I49)</f>
        <v>90</v>
      </c>
      <c r="J51" s="157">
        <f>SUM(J42:J49)</f>
        <v>0</v>
      </c>
      <c r="K51" s="157">
        <f>SUM(K42:K49)</f>
        <v>30</v>
      </c>
      <c r="L51" s="157">
        <f>SUM(L42:L49)</f>
        <v>240</v>
      </c>
      <c r="M51" s="158">
        <f>SUM(M42:M49)</f>
        <v>0</v>
      </c>
      <c r="N51" s="172"/>
      <c r="O51" s="157"/>
      <c r="P51" s="157"/>
      <c r="Q51" s="157"/>
      <c r="R51" s="157"/>
      <c r="S51" s="150"/>
      <c r="T51" s="151"/>
      <c r="U51" s="222"/>
      <c r="V51" s="157"/>
      <c r="W51" s="157"/>
      <c r="X51" s="157"/>
      <c r="Y51" s="157"/>
      <c r="Z51" s="150"/>
      <c r="AA51" s="150"/>
      <c r="AB51" s="156"/>
      <c r="AC51" s="157"/>
      <c r="AD51" s="157"/>
      <c r="AE51" s="157"/>
      <c r="AF51" s="157"/>
      <c r="AG51" s="150"/>
      <c r="AH51" s="150"/>
      <c r="AI51" s="156"/>
      <c r="AJ51" s="157"/>
      <c r="AK51" s="157"/>
      <c r="AL51" s="157"/>
      <c r="AM51" s="157"/>
      <c r="AN51" s="150"/>
      <c r="AO51" s="150"/>
      <c r="AP51" s="156"/>
      <c r="AQ51" s="157"/>
      <c r="AR51" s="157"/>
      <c r="AS51" s="157"/>
      <c r="AT51" s="157"/>
      <c r="AU51" s="150"/>
      <c r="AV51" s="150"/>
      <c r="AW51" s="156"/>
      <c r="AX51" s="157"/>
      <c r="AY51" s="157"/>
      <c r="AZ51" s="157"/>
      <c r="BA51" s="157"/>
      <c r="BB51" s="150"/>
      <c r="BC51" s="151"/>
    </row>
    <row r="52" spans="2:56" s="140" customFormat="1" ht="25.5" customHeight="1" thickBot="1">
      <c r="B52" s="319" t="s">
        <v>17</v>
      </c>
      <c r="C52" s="320"/>
      <c r="D52" s="320"/>
      <c r="E52" s="321"/>
      <c r="F52" s="159"/>
      <c r="G52" s="239">
        <f aca="true" t="shared" si="23" ref="G52:M52">SUM(G27,G41,G51)</f>
        <v>112</v>
      </c>
      <c r="H52" s="261">
        <f t="shared" si="23"/>
        <v>1905</v>
      </c>
      <c r="I52" s="261">
        <f t="shared" si="23"/>
        <v>435</v>
      </c>
      <c r="J52" s="261">
        <f t="shared" si="23"/>
        <v>0</v>
      </c>
      <c r="K52" s="261">
        <f t="shared" si="23"/>
        <v>1050</v>
      </c>
      <c r="L52" s="261">
        <f t="shared" si="23"/>
        <v>330</v>
      </c>
      <c r="M52" s="261">
        <f t="shared" si="23"/>
        <v>0</v>
      </c>
      <c r="N52" s="173">
        <f>SUM(N16:N50)</f>
        <v>135</v>
      </c>
      <c r="O52" s="161">
        <f>SUM(O16:O51)</f>
        <v>0</v>
      </c>
      <c r="P52" s="174">
        <f>SUM(P16:P51)</f>
        <v>330</v>
      </c>
      <c r="Q52" s="162">
        <f>SUM(Q16:Q51)</f>
        <v>60</v>
      </c>
      <c r="R52" s="161">
        <f>SUM(R16:R51)</f>
        <v>0</v>
      </c>
      <c r="S52" s="150"/>
      <c r="T52" s="151">
        <f aca="true" t="shared" si="24" ref="T52:Y52">SUM(T16:T51)</f>
        <v>30</v>
      </c>
      <c r="U52" s="173">
        <f t="shared" si="24"/>
        <v>60</v>
      </c>
      <c r="V52" s="162">
        <f t="shared" si="24"/>
        <v>0</v>
      </c>
      <c r="W52" s="161">
        <f t="shared" si="24"/>
        <v>330</v>
      </c>
      <c r="X52" s="260">
        <f t="shared" si="24"/>
        <v>60</v>
      </c>
      <c r="Y52" s="259">
        <f t="shared" si="24"/>
        <v>0</v>
      </c>
      <c r="Z52" s="150"/>
      <c r="AA52" s="151">
        <f aca="true" t="shared" si="25" ref="AA52:AF52">SUM(AA16:AA51)</f>
        <v>26</v>
      </c>
      <c r="AB52" s="258">
        <f t="shared" si="25"/>
        <v>60</v>
      </c>
      <c r="AC52" s="162">
        <f t="shared" si="25"/>
        <v>0</v>
      </c>
      <c r="AD52" s="161">
        <f t="shared" si="25"/>
        <v>210</v>
      </c>
      <c r="AE52" s="161">
        <f t="shared" si="25"/>
        <v>60</v>
      </c>
      <c r="AF52" s="161">
        <f t="shared" si="25"/>
        <v>0</v>
      </c>
      <c r="AG52" s="152"/>
      <c r="AH52" s="151">
        <f aca="true" t="shared" si="26" ref="AH52:AM52">SUM(AH16:AH51)</f>
        <v>19</v>
      </c>
      <c r="AI52" s="258">
        <f t="shared" si="26"/>
        <v>75</v>
      </c>
      <c r="AJ52" s="161">
        <f t="shared" si="26"/>
        <v>0</v>
      </c>
      <c r="AK52" s="161">
        <f t="shared" si="26"/>
        <v>150</v>
      </c>
      <c r="AL52" s="161">
        <f t="shared" si="26"/>
        <v>60</v>
      </c>
      <c r="AM52" s="262">
        <f t="shared" si="26"/>
        <v>0</v>
      </c>
      <c r="AN52" s="150"/>
      <c r="AO52" s="151">
        <f aca="true" t="shared" si="27" ref="AO52:AT52">SUM(AO16:AO51)</f>
        <v>18</v>
      </c>
      <c r="AP52" s="258">
        <f t="shared" si="27"/>
        <v>60</v>
      </c>
      <c r="AQ52" s="161">
        <f t="shared" si="27"/>
        <v>0</v>
      </c>
      <c r="AR52" s="262">
        <f t="shared" si="27"/>
        <v>90</v>
      </c>
      <c r="AS52" s="161">
        <f t="shared" si="27"/>
        <v>45</v>
      </c>
      <c r="AT52" s="262">
        <f t="shared" si="27"/>
        <v>0</v>
      </c>
      <c r="AU52" s="152"/>
      <c r="AV52" s="151">
        <f aca="true" t="shared" si="28" ref="AV52:BA52">SUM(AV16:AV51)</f>
        <v>12</v>
      </c>
      <c r="AW52" s="258">
        <f t="shared" si="28"/>
        <v>45</v>
      </c>
      <c r="AX52" s="162">
        <f t="shared" si="28"/>
        <v>0</v>
      </c>
      <c r="AY52" s="162">
        <f t="shared" si="28"/>
        <v>30</v>
      </c>
      <c r="AZ52" s="162">
        <f t="shared" si="28"/>
        <v>45</v>
      </c>
      <c r="BA52" s="161">
        <f t="shared" si="28"/>
        <v>0</v>
      </c>
      <c r="BB52" s="152"/>
      <c r="BC52" s="151">
        <f>SUM(BC16:BC51)</f>
        <v>7</v>
      </c>
      <c r="BD52" s="237"/>
    </row>
    <row r="53" spans="2:56" ht="31.5" customHeight="1">
      <c r="B53" s="327" t="s">
        <v>162</v>
      </c>
      <c r="C53" s="328"/>
      <c r="D53" s="328"/>
      <c r="E53" s="328"/>
      <c r="F53" s="328"/>
      <c r="G53" s="328"/>
      <c r="H53" s="328"/>
      <c r="I53" s="328"/>
      <c r="J53" s="328"/>
      <c r="K53" s="328"/>
      <c r="L53" s="328"/>
      <c r="M53" s="328"/>
      <c r="N53" s="328"/>
      <c r="O53" s="328"/>
      <c r="P53" s="328"/>
      <c r="Q53" s="328"/>
      <c r="R53" s="328"/>
      <c r="S53" s="328"/>
      <c r="T53" s="328"/>
      <c r="U53" s="328"/>
      <c r="V53" s="328"/>
      <c r="W53" s="328"/>
      <c r="X53" s="328"/>
      <c r="Y53" s="328"/>
      <c r="Z53" s="328"/>
      <c r="AA53" s="328"/>
      <c r="AB53" s="328"/>
      <c r="AC53" s="328"/>
      <c r="AD53" s="328"/>
      <c r="AE53" s="328"/>
      <c r="AF53" s="328"/>
      <c r="AG53" s="328"/>
      <c r="AH53" s="328"/>
      <c r="AI53" s="328"/>
      <c r="AJ53" s="328"/>
      <c r="AK53" s="328"/>
      <c r="AL53" s="328"/>
      <c r="AM53" s="328"/>
      <c r="AN53" s="328"/>
      <c r="AO53" s="328"/>
      <c r="AP53" s="328"/>
      <c r="AQ53" s="328"/>
      <c r="AR53" s="328"/>
      <c r="AS53" s="328"/>
      <c r="AT53" s="328"/>
      <c r="AU53" s="328"/>
      <c r="AV53" s="328"/>
      <c r="AW53" s="328"/>
      <c r="AX53" s="328"/>
      <c r="AY53" s="328"/>
      <c r="AZ53" s="328"/>
      <c r="BA53" s="328"/>
      <c r="BB53" s="328"/>
      <c r="BC53" s="329"/>
      <c r="BD53" s="140"/>
    </row>
    <row r="54" spans="2:55" ht="16.5" customHeight="1">
      <c r="B54" s="32"/>
      <c r="C54" s="23" t="s">
        <v>77</v>
      </c>
      <c r="D54" s="294" t="s">
        <v>33</v>
      </c>
      <c r="E54" s="295"/>
      <c r="F54" s="124">
        <f>G54</f>
        <v>12</v>
      </c>
      <c r="G54" s="37">
        <f>SUM(T54,AA54,AH54,AO54,AV54,BC54)</f>
        <v>12</v>
      </c>
      <c r="H54" s="272">
        <f>SUM(I54:M54)</f>
        <v>60</v>
      </c>
      <c r="I54" s="38">
        <f aca="true" t="shared" si="29" ref="I54:M57">SUM(N54,U54,AB54,AI54,AP54,AW54)</f>
        <v>0</v>
      </c>
      <c r="J54" s="39">
        <f t="shared" si="29"/>
        <v>0</v>
      </c>
      <c r="K54" s="39">
        <f t="shared" si="29"/>
        <v>0</v>
      </c>
      <c r="L54" s="39">
        <f t="shared" si="29"/>
        <v>0</v>
      </c>
      <c r="M54" s="40">
        <f t="shared" si="29"/>
        <v>60</v>
      </c>
      <c r="N54" s="57"/>
      <c r="O54" s="48"/>
      <c r="P54" s="48"/>
      <c r="Q54" s="48"/>
      <c r="R54" s="48"/>
      <c r="S54" s="43"/>
      <c r="T54" s="44"/>
      <c r="U54" s="47"/>
      <c r="V54" s="48"/>
      <c r="W54" s="48"/>
      <c r="X54" s="48"/>
      <c r="Y54" s="49"/>
      <c r="Z54" s="43"/>
      <c r="AA54" s="44"/>
      <c r="AB54" s="47"/>
      <c r="AC54" s="48"/>
      <c r="AD54" s="48"/>
      <c r="AE54" s="48"/>
      <c r="AF54" s="49"/>
      <c r="AG54" s="43"/>
      <c r="AH54" s="44"/>
      <c r="AI54" s="98"/>
      <c r="AJ54" s="99"/>
      <c r="AK54" s="99"/>
      <c r="AL54" s="99"/>
      <c r="AM54" s="42">
        <v>15</v>
      </c>
      <c r="AN54" s="43" t="s">
        <v>106</v>
      </c>
      <c r="AO54" s="44">
        <v>1</v>
      </c>
      <c r="AP54" s="108"/>
      <c r="AQ54" s="99"/>
      <c r="AR54" s="99"/>
      <c r="AS54" s="99"/>
      <c r="AT54" s="42">
        <v>15</v>
      </c>
      <c r="AU54" s="43" t="s">
        <v>106</v>
      </c>
      <c r="AV54" s="44">
        <v>3</v>
      </c>
      <c r="AW54" s="98"/>
      <c r="AX54" s="99"/>
      <c r="AY54" s="99"/>
      <c r="AZ54" s="99"/>
      <c r="BA54" s="42">
        <v>30</v>
      </c>
      <c r="BB54" s="43" t="s">
        <v>106</v>
      </c>
      <c r="BC54" s="44">
        <v>8</v>
      </c>
    </row>
    <row r="55" spans="2:55" ht="16.5" customHeight="1">
      <c r="B55" s="31" t="s">
        <v>34</v>
      </c>
      <c r="C55" s="23" t="s">
        <v>79</v>
      </c>
      <c r="D55" s="107" t="s">
        <v>26</v>
      </c>
      <c r="E55" s="91"/>
      <c r="F55" s="124"/>
      <c r="G55" s="37">
        <f>SUM(T55,AA55,AH55,AO55,AV55,BC55)</f>
        <v>8</v>
      </c>
      <c r="H55" s="272">
        <f>SUM(I55:M55)</f>
        <v>120</v>
      </c>
      <c r="I55" s="38">
        <f t="shared" si="29"/>
        <v>0</v>
      </c>
      <c r="J55" s="39">
        <f t="shared" si="29"/>
        <v>120</v>
      </c>
      <c r="K55" s="39">
        <f t="shared" si="29"/>
        <v>0</v>
      </c>
      <c r="L55" s="39">
        <f t="shared" si="29"/>
        <v>0</v>
      </c>
      <c r="M55" s="40">
        <f t="shared" si="29"/>
        <v>0</v>
      </c>
      <c r="N55" s="94"/>
      <c r="O55" s="49"/>
      <c r="P55" s="49"/>
      <c r="Q55" s="49"/>
      <c r="R55" s="49"/>
      <c r="S55" s="43"/>
      <c r="T55" s="44"/>
      <c r="U55" s="98"/>
      <c r="V55" s="99">
        <v>30</v>
      </c>
      <c r="W55" s="99"/>
      <c r="X55" s="99"/>
      <c r="Y55" s="42"/>
      <c r="Z55" s="43" t="s">
        <v>106</v>
      </c>
      <c r="AA55" s="44">
        <v>2</v>
      </c>
      <c r="AB55" s="108"/>
      <c r="AC55" s="99">
        <v>30</v>
      </c>
      <c r="AD55" s="99"/>
      <c r="AE55" s="99"/>
      <c r="AF55" s="42"/>
      <c r="AG55" s="43" t="s">
        <v>106</v>
      </c>
      <c r="AH55" s="44">
        <v>2</v>
      </c>
      <c r="AI55" s="98"/>
      <c r="AJ55" s="99">
        <v>30</v>
      </c>
      <c r="AK55" s="99"/>
      <c r="AL55" s="99"/>
      <c r="AM55" s="42"/>
      <c r="AN55" s="43" t="s">
        <v>106</v>
      </c>
      <c r="AO55" s="44">
        <v>2</v>
      </c>
      <c r="AP55" s="108"/>
      <c r="AQ55" s="99">
        <v>30</v>
      </c>
      <c r="AR55" s="99"/>
      <c r="AS55" s="99"/>
      <c r="AT55" s="42"/>
      <c r="AU55" s="43" t="s">
        <v>103</v>
      </c>
      <c r="AV55" s="44">
        <v>2</v>
      </c>
      <c r="AW55" s="57"/>
      <c r="AX55" s="48"/>
      <c r="AY55" s="48"/>
      <c r="AZ55" s="48"/>
      <c r="BA55" s="48"/>
      <c r="BB55" s="43"/>
      <c r="BC55" s="44"/>
    </row>
    <row r="56" spans="2:56" ht="16.5" customHeight="1">
      <c r="B56" s="31"/>
      <c r="C56" s="22" t="s">
        <v>80</v>
      </c>
      <c r="D56" s="219" t="s">
        <v>25</v>
      </c>
      <c r="E56" s="220"/>
      <c r="F56" s="123"/>
      <c r="G56" s="37">
        <f>SUM(T56,AA56,AH56,AO56,AV56,BC56)</f>
        <v>0</v>
      </c>
      <c r="H56" s="272">
        <f>SUM(I56:M56)</f>
        <v>60</v>
      </c>
      <c r="I56" s="38">
        <f t="shared" si="29"/>
        <v>0</v>
      </c>
      <c r="J56" s="39">
        <f t="shared" si="29"/>
        <v>60</v>
      </c>
      <c r="K56" s="39">
        <f t="shared" si="29"/>
        <v>0</v>
      </c>
      <c r="L56" s="39">
        <f t="shared" si="29"/>
        <v>0</v>
      </c>
      <c r="M56" s="40">
        <f t="shared" si="29"/>
        <v>0</v>
      </c>
      <c r="N56" s="94"/>
      <c r="O56" s="49"/>
      <c r="P56" s="49"/>
      <c r="Q56" s="49"/>
      <c r="R56" s="49"/>
      <c r="S56" s="43"/>
      <c r="T56" s="44"/>
      <c r="U56" s="47"/>
      <c r="V56" s="48"/>
      <c r="W56" s="48"/>
      <c r="X56" s="48"/>
      <c r="Y56" s="49"/>
      <c r="Z56" s="58"/>
      <c r="AA56" s="37"/>
      <c r="AB56" s="108"/>
      <c r="AC56" s="99">
        <v>30</v>
      </c>
      <c r="AD56" s="99"/>
      <c r="AE56" s="99"/>
      <c r="AF56" s="42"/>
      <c r="AG56" s="52" t="s">
        <v>106</v>
      </c>
      <c r="AH56" s="37">
        <v>0</v>
      </c>
      <c r="AI56" s="108"/>
      <c r="AJ56" s="99">
        <v>30</v>
      </c>
      <c r="AK56" s="99"/>
      <c r="AL56" s="99"/>
      <c r="AM56" s="42"/>
      <c r="AN56" s="52" t="s">
        <v>106</v>
      </c>
      <c r="AO56" s="37">
        <v>0</v>
      </c>
      <c r="AP56" s="47"/>
      <c r="AQ56" s="48"/>
      <c r="AR56" s="48"/>
      <c r="AS56" s="48"/>
      <c r="AT56" s="49"/>
      <c r="AU56" s="43"/>
      <c r="AV56" s="37"/>
      <c r="AW56" s="47"/>
      <c r="AX56" s="48"/>
      <c r="AY56" s="48"/>
      <c r="AZ56" s="48"/>
      <c r="BA56" s="49"/>
      <c r="BB56" s="43"/>
      <c r="BC56" s="37"/>
      <c r="BD56" s="9"/>
    </row>
    <row r="57" spans="2:55" ht="17.25" customHeight="1" thickBot="1">
      <c r="B57" s="33"/>
      <c r="C57" s="23" t="s">
        <v>78</v>
      </c>
      <c r="D57" s="381" t="s">
        <v>155</v>
      </c>
      <c r="E57" s="382"/>
      <c r="F57" s="124"/>
      <c r="G57" s="37">
        <f>SUM(T57,AA57,AH57,AO57,AV57,BC57)</f>
        <v>2</v>
      </c>
      <c r="H57" s="272">
        <v>30</v>
      </c>
      <c r="I57" s="38">
        <v>30</v>
      </c>
      <c r="J57" s="39">
        <f t="shared" si="29"/>
        <v>0</v>
      </c>
      <c r="K57" s="39">
        <f t="shared" si="29"/>
        <v>0</v>
      </c>
      <c r="L57" s="39">
        <f t="shared" si="29"/>
        <v>0</v>
      </c>
      <c r="M57" s="40">
        <f t="shared" si="29"/>
        <v>0</v>
      </c>
      <c r="N57" s="94"/>
      <c r="O57" s="49"/>
      <c r="P57" s="49"/>
      <c r="Q57" s="49"/>
      <c r="R57" s="49"/>
      <c r="S57" s="70"/>
      <c r="T57" s="71"/>
      <c r="U57" s="57"/>
      <c r="V57" s="48"/>
      <c r="W57" s="48"/>
      <c r="X57" s="48"/>
      <c r="Y57" s="49"/>
      <c r="Z57" s="70"/>
      <c r="AA57" s="71"/>
      <c r="AB57" s="94"/>
      <c r="AC57" s="49"/>
      <c r="AD57" s="49"/>
      <c r="AE57" s="49"/>
      <c r="AF57" s="49"/>
      <c r="AG57" s="70"/>
      <c r="AH57" s="71"/>
      <c r="AI57" s="57"/>
      <c r="AJ57" s="48"/>
      <c r="AK57" s="48"/>
      <c r="AL57" s="48"/>
      <c r="AM57" s="49"/>
      <c r="AN57" s="70"/>
      <c r="AO57" s="71"/>
      <c r="AP57" s="98">
        <v>30</v>
      </c>
      <c r="AQ57" s="99"/>
      <c r="AR57" s="99"/>
      <c r="AS57" s="99"/>
      <c r="AT57" s="42"/>
      <c r="AU57" s="70" t="s">
        <v>106</v>
      </c>
      <c r="AV57" s="71">
        <v>2</v>
      </c>
      <c r="AW57" s="47"/>
      <c r="AX57" s="48"/>
      <c r="AY57" s="48"/>
      <c r="AZ57" s="48"/>
      <c r="BA57" s="49"/>
      <c r="BB57" s="43"/>
      <c r="BC57" s="71"/>
    </row>
    <row r="58" spans="2:55" s="140" customFormat="1" ht="25.5" customHeight="1" thickBot="1">
      <c r="B58" s="312" t="s">
        <v>90</v>
      </c>
      <c r="C58" s="322"/>
      <c r="D58" s="322"/>
      <c r="E58" s="323"/>
      <c r="F58" s="155"/>
      <c r="G58" s="149">
        <f aca="true" t="shared" si="30" ref="G58:M58">SUM(G54:G57)</f>
        <v>22</v>
      </c>
      <c r="H58" s="171">
        <f t="shared" si="30"/>
        <v>270</v>
      </c>
      <c r="I58" s="156">
        <f t="shared" si="30"/>
        <v>30</v>
      </c>
      <c r="J58" s="157">
        <f t="shared" si="30"/>
        <v>180</v>
      </c>
      <c r="K58" s="157">
        <f t="shared" si="30"/>
        <v>0</v>
      </c>
      <c r="L58" s="157">
        <f t="shared" si="30"/>
        <v>0</v>
      </c>
      <c r="M58" s="158">
        <f t="shared" si="30"/>
        <v>60</v>
      </c>
      <c r="N58" s="172"/>
      <c r="O58" s="157"/>
      <c r="P58" s="157"/>
      <c r="Q58" s="157"/>
      <c r="R58" s="157"/>
      <c r="S58" s="150"/>
      <c r="T58" s="151"/>
      <c r="U58" s="172"/>
      <c r="V58" s="157"/>
      <c r="W58" s="157"/>
      <c r="X58" s="157"/>
      <c r="Y58" s="157"/>
      <c r="Z58" s="150"/>
      <c r="AA58" s="150"/>
      <c r="AB58" s="156"/>
      <c r="AC58" s="157"/>
      <c r="AD58" s="157"/>
      <c r="AE58" s="157"/>
      <c r="AF58" s="157"/>
      <c r="AG58" s="150"/>
      <c r="AH58" s="150"/>
      <c r="AI58" s="156"/>
      <c r="AJ58" s="157"/>
      <c r="AK58" s="157"/>
      <c r="AL58" s="157"/>
      <c r="AM58" s="157"/>
      <c r="AN58" s="150"/>
      <c r="AO58" s="150"/>
      <c r="AP58" s="156"/>
      <c r="AQ58" s="157"/>
      <c r="AR58" s="157"/>
      <c r="AS58" s="157"/>
      <c r="AT58" s="157"/>
      <c r="AU58" s="150"/>
      <c r="AV58" s="150"/>
      <c r="AW58" s="156"/>
      <c r="AX58" s="157"/>
      <c r="AY58" s="157"/>
      <c r="AZ58" s="157"/>
      <c r="BA58" s="157"/>
      <c r="BB58" s="150"/>
      <c r="BC58" s="151"/>
    </row>
    <row r="59" spans="2:55" ht="30" customHeight="1">
      <c r="B59" s="327" t="s">
        <v>172</v>
      </c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328"/>
      <c r="N59" s="328"/>
      <c r="O59" s="328"/>
      <c r="P59" s="328"/>
      <c r="Q59" s="328"/>
      <c r="R59" s="328"/>
      <c r="S59" s="328"/>
      <c r="T59" s="328"/>
      <c r="U59" s="328"/>
      <c r="V59" s="328"/>
      <c r="W59" s="328"/>
      <c r="X59" s="328"/>
      <c r="Y59" s="328"/>
      <c r="Z59" s="328"/>
      <c r="AA59" s="328"/>
      <c r="AB59" s="328"/>
      <c r="AC59" s="328"/>
      <c r="AD59" s="328"/>
      <c r="AE59" s="328"/>
      <c r="AF59" s="328"/>
      <c r="AG59" s="328"/>
      <c r="AH59" s="328"/>
      <c r="AI59" s="328"/>
      <c r="AJ59" s="328"/>
      <c r="AK59" s="328"/>
      <c r="AL59" s="328"/>
      <c r="AM59" s="328"/>
      <c r="AN59" s="328"/>
      <c r="AO59" s="328"/>
      <c r="AP59" s="328"/>
      <c r="AQ59" s="328"/>
      <c r="AR59" s="328"/>
      <c r="AS59" s="328"/>
      <c r="AT59" s="328"/>
      <c r="AU59" s="328"/>
      <c r="AV59" s="328"/>
      <c r="AW59" s="328"/>
      <c r="AX59" s="328"/>
      <c r="AY59" s="328"/>
      <c r="AZ59" s="328"/>
      <c r="BA59" s="328"/>
      <c r="BB59" s="328"/>
      <c r="BC59" s="329"/>
    </row>
    <row r="60" spans="2:55" ht="27.75" customHeight="1">
      <c r="B60" s="210"/>
      <c r="C60" s="296" t="s">
        <v>38</v>
      </c>
      <c r="D60" s="297"/>
      <c r="E60" s="297"/>
      <c r="F60" s="297"/>
      <c r="G60" s="126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28"/>
    </row>
    <row r="61" spans="2:56" ht="18" customHeight="1">
      <c r="B61" s="209"/>
      <c r="C61" s="23" t="s">
        <v>131</v>
      </c>
      <c r="D61" s="288" t="s">
        <v>60</v>
      </c>
      <c r="E61" s="289"/>
      <c r="F61" s="123">
        <f>G61</f>
        <v>8</v>
      </c>
      <c r="G61" s="37">
        <f>SUM(T61,AA61,AH61,AO61,AV61,BC61)</f>
        <v>8</v>
      </c>
      <c r="H61" s="272">
        <f>SUM(I61:M61)</f>
        <v>120</v>
      </c>
      <c r="I61" s="38">
        <f aca="true" t="shared" si="31" ref="I61:M64">SUM(N61,U61,AB61,AI61,AP61,AW61)</f>
        <v>0</v>
      </c>
      <c r="J61" s="39">
        <f t="shared" si="31"/>
        <v>0</v>
      </c>
      <c r="K61" s="39">
        <f t="shared" si="31"/>
        <v>120</v>
      </c>
      <c r="L61" s="39">
        <f t="shared" si="31"/>
        <v>0</v>
      </c>
      <c r="M61" s="40">
        <f t="shared" si="31"/>
        <v>0</v>
      </c>
      <c r="N61" s="110"/>
      <c r="O61" s="111"/>
      <c r="P61" s="111"/>
      <c r="Q61" s="111"/>
      <c r="R61" s="111"/>
      <c r="S61" s="43"/>
      <c r="T61" s="44"/>
      <c r="U61" s="112"/>
      <c r="V61" s="113"/>
      <c r="W61" s="111"/>
      <c r="X61" s="111"/>
      <c r="Y61" s="111"/>
      <c r="Z61" s="43"/>
      <c r="AA61" s="44"/>
      <c r="AB61" s="114"/>
      <c r="AC61" s="106"/>
      <c r="AD61" s="106">
        <v>60</v>
      </c>
      <c r="AE61" s="106"/>
      <c r="AF61" s="106"/>
      <c r="AG61" s="43" t="s">
        <v>106</v>
      </c>
      <c r="AH61" s="44">
        <v>4</v>
      </c>
      <c r="AI61" s="114"/>
      <c r="AJ61" s="73"/>
      <c r="AK61" s="106">
        <v>60</v>
      </c>
      <c r="AL61" s="106"/>
      <c r="AM61" s="106"/>
      <c r="AN61" s="43" t="s">
        <v>106</v>
      </c>
      <c r="AO61" s="44">
        <v>4</v>
      </c>
      <c r="AP61" s="112"/>
      <c r="AQ61" s="111"/>
      <c r="AR61" s="111"/>
      <c r="AS61" s="111"/>
      <c r="AT61" s="111"/>
      <c r="AU61" s="43"/>
      <c r="AV61" s="44"/>
      <c r="AW61" s="110"/>
      <c r="AX61" s="111"/>
      <c r="AY61" s="111"/>
      <c r="AZ61" s="111"/>
      <c r="BA61" s="111"/>
      <c r="BB61" s="43"/>
      <c r="BC61" s="44"/>
      <c r="BD61" s="215"/>
    </row>
    <row r="62" spans="2:55" ht="18" customHeight="1">
      <c r="B62" s="209"/>
      <c r="C62" s="23" t="s">
        <v>132</v>
      </c>
      <c r="D62" s="294" t="s">
        <v>62</v>
      </c>
      <c r="E62" s="295"/>
      <c r="F62" s="123">
        <f>G62</f>
        <v>3</v>
      </c>
      <c r="G62" s="37">
        <f>SUM(T62,AA62,AH62,AO62,AV62,BC62)</f>
        <v>3</v>
      </c>
      <c r="H62" s="272">
        <f>SUM(I62:M62)</f>
        <v>60</v>
      </c>
      <c r="I62" s="38">
        <f aca="true" t="shared" si="32" ref="I62:M63">SUM(N62,U62,AB62,AI62,AP62,AW62)</f>
        <v>0</v>
      </c>
      <c r="J62" s="39">
        <f t="shared" si="32"/>
        <v>0</v>
      </c>
      <c r="K62" s="39">
        <f t="shared" si="32"/>
        <v>60</v>
      </c>
      <c r="L62" s="39">
        <f t="shared" si="32"/>
        <v>0</v>
      </c>
      <c r="M62" s="40">
        <f t="shared" si="32"/>
        <v>0</v>
      </c>
      <c r="N62" s="86"/>
      <c r="O62" s="81"/>
      <c r="P62" s="81"/>
      <c r="Q62" s="81"/>
      <c r="R62" s="81"/>
      <c r="S62" s="43"/>
      <c r="T62" s="44"/>
      <c r="U62" s="80"/>
      <c r="V62" s="81"/>
      <c r="W62" s="81"/>
      <c r="X62" s="81"/>
      <c r="Y62" s="81"/>
      <c r="Z62" s="43"/>
      <c r="AA62" s="44"/>
      <c r="AB62" s="114"/>
      <c r="AC62" s="106"/>
      <c r="AD62" s="106">
        <v>60</v>
      </c>
      <c r="AE62" s="106"/>
      <c r="AF62" s="106"/>
      <c r="AG62" s="43" t="s">
        <v>106</v>
      </c>
      <c r="AH62" s="44">
        <v>3</v>
      </c>
      <c r="AI62" s="57"/>
      <c r="AJ62" s="48"/>
      <c r="AK62" s="48"/>
      <c r="AL62" s="48"/>
      <c r="AM62" s="49"/>
      <c r="AN62" s="43"/>
      <c r="AO62" s="44"/>
      <c r="AP62" s="80"/>
      <c r="AQ62" s="81"/>
      <c r="AR62" s="81"/>
      <c r="AS62" s="81"/>
      <c r="AT62" s="81"/>
      <c r="AU62" s="43"/>
      <c r="AV62" s="44"/>
      <c r="AW62" s="110"/>
      <c r="AX62" s="111"/>
      <c r="AY62" s="111"/>
      <c r="AZ62" s="111"/>
      <c r="BA62" s="111"/>
      <c r="BB62" s="43"/>
      <c r="BC62" s="44"/>
    </row>
    <row r="63" spans="2:55" ht="18" customHeight="1">
      <c r="B63" s="209"/>
      <c r="C63" s="23" t="s">
        <v>133</v>
      </c>
      <c r="D63" s="306" t="s">
        <v>61</v>
      </c>
      <c r="E63" s="307"/>
      <c r="F63" s="123">
        <f>G63</f>
        <v>3</v>
      </c>
      <c r="G63" s="37">
        <f>SUM(T63,AA63,AH63,AO63,AV63,BC63)</f>
        <v>3</v>
      </c>
      <c r="H63" s="272">
        <f>SUM(I63:M63)</f>
        <v>60</v>
      </c>
      <c r="I63" s="38">
        <f t="shared" si="32"/>
        <v>0</v>
      </c>
      <c r="J63" s="39">
        <f t="shared" si="32"/>
        <v>0</v>
      </c>
      <c r="K63" s="39">
        <f t="shared" si="32"/>
        <v>60</v>
      </c>
      <c r="L63" s="39">
        <f t="shared" si="32"/>
        <v>0</v>
      </c>
      <c r="M63" s="40">
        <f t="shared" si="32"/>
        <v>0</v>
      </c>
      <c r="N63" s="110"/>
      <c r="O63" s="111"/>
      <c r="P63" s="111"/>
      <c r="Q63" s="111"/>
      <c r="R63" s="111"/>
      <c r="S63" s="43"/>
      <c r="T63" s="44"/>
      <c r="U63" s="112"/>
      <c r="V63" s="111"/>
      <c r="W63" s="111"/>
      <c r="X63" s="111"/>
      <c r="Y63" s="111"/>
      <c r="Z63" s="43"/>
      <c r="AA63" s="44"/>
      <c r="AB63" s="112"/>
      <c r="AC63" s="111"/>
      <c r="AD63" s="111"/>
      <c r="AE63" s="111"/>
      <c r="AF63" s="111"/>
      <c r="AG63" s="43"/>
      <c r="AH63" s="44"/>
      <c r="AI63" s="89"/>
      <c r="AJ63" s="90"/>
      <c r="AK63" s="90">
        <v>60</v>
      </c>
      <c r="AL63" s="90"/>
      <c r="AM63" s="90"/>
      <c r="AN63" s="52" t="s">
        <v>106</v>
      </c>
      <c r="AO63" s="53">
        <v>3</v>
      </c>
      <c r="AP63" s="112"/>
      <c r="AQ63" s="111"/>
      <c r="AR63" s="111"/>
      <c r="AS63" s="111"/>
      <c r="AT63" s="111"/>
      <c r="AU63" s="43"/>
      <c r="AV63" s="44"/>
      <c r="AW63" s="110"/>
      <c r="AX63" s="111"/>
      <c r="AY63" s="111"/>
      <c r="AZ63" s="111"/>
      <c r="BA63" s="111"/>
      <c r="BB63" s="43"/>
      <c r="BC63" s="44"/>
    </row>
    <row r="64" spans="2:55" ht="36" customHeight="1">
      <c r="B64" s="209"/>
      <c r="C64" s="23" t="s">
        <v>81</v>
      </c>
      <c r="D64" s="302" t="s">
        <v>168</v>
      </c>
      <c r="E64" s="303"/>
      <c r="F64" s="123">
        <f>G64</f>
        <v>22</v>
      </c>
      <c r="G64" s="37">
        <f>SUM(T64,AA64,AH64,AO64,AV64,BC64)</f>
        <v>22</v>
      </c>
      <c r="H64" s="272">
        <f>SUM(I64:M64)</f>
        <v>120</v>
      </c>
      <c r="I64" s="38">
        <f t="shared" si="31"/>
        <v>0</v>
      </c>
      <c r="J64" s="39">
        <f t="shared" si="31"/>
        <v>0</v>
      </c>
      <c r="K64" s="39">
        <f t="shared" si="31"/>
        <v>120</v>
      </c>
      <c r="L64" s="39">
        <f t="shared" si="31"/>
        <v>0</v>
      </c>
      <c r="M64" s="40">
        <f t="shared" si="31"/>
        <v>0</v>
      </c>
      <c r="N64" s="86"/>
      <c r="O64" s="81"/>
      <c r="P64" s="81"/>
      <c r="Q64" s="81"/>
      <c r="R64" s="81"/>
      <c r="S64" s="43"/>
      <c r="T64" s="44"/>
      <c r="U64" s="112"/>
      <c r="V64" s="111"/>
      <c r="W64" s="111"/>
      <c r="X64" s="111"/>
      <c r="Y64" s="111"/>
      <c r="Z64" s="43"/>
      <c r="AA64" s="44"/>
      <c r="AB64" s="80"/>
      <c r="AC64" s="81"/>
      <c r="AD64" s="81"/>
      <c r="AE64" s="81"/>
      <c r="AF64" s="81"/>
      <c r="AG64" s="43"/>
      <c r="AH64" s="60"/>
      <c r="AI64" s="270"/>
      <c r="AJ64" s="208"/>
      <c r="AK64" s="208"/>
      <c r="AL64" s="208"/>
      <c r="AM64" s="271"/>
      <c r="AN64" s="43"/>
      <c r="AO64" s="44"/>
      <c r="AP64" s="114"/>
      <c r="AQ64" s="106"/>
      <c r="AR64" s="106">
        <v>60</v>
      </c>
      <c r="AS64" s="106"/>
      <c r="AT64" s="106"/>
      <c r="AU64" s="43" t="s">
        <v>106</v>
      </c>
      <c r="AV64" s="44">
        <v>7</v>
      </c>
      <c r="AW64" s="105"/>
      <c r="AX64" s="106"/>
      <c r="AY64" s="169">
        <v>60</v>
      </c>
      <c r="AZ64" s="106"/>
      <c r="BA64" s="106"/>
      <c r="BB64" s="43" t="s">
        <v>106</v>
      </c>
      <c r="BC64" s="44">
        <v>15</v>
      </c>
    </row>
    <row r="65" spans="2:55" ht="27.75" customHeight="1">
      <c r="B65" s="209"/>
      <c r="C65" s="296" t="s">
        <v>39</v>
      </c>
      <c r="D65" s="297"/>
      <c r="E65" s="297"/>
      <c r="F65" s="297"/>
      <c r="G65" s="126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  <c r="AU65" s="127"/>
      <c r="AV65" s="127"/>
      <c r="AW65" s="127"/>
      <c r="AX65" s="127"/>
      <c r="AY65" s="127"/>
      <c r="AZ65" s="127"/>
      <c r="BA65" s="127"/>
      <c r="BB65" s="127"/>
      <c r="BC65" s="128"/>
    </row>
    <row r="66" spans="2:55" ht="16.5" customHeight="1">
      <c r="B66" s="209"/>
      <c r="C66" s="24" t="s">
        <v>134</v>
      </c>
      <c r="D66" s="288" t="s">
        <v>64</v>
      </c>
      <c r="E66" s="289"/>
      <c r="F66" s="123">
        <f>G66</f>
        <v>6</v>
      </c>
      <c r="G66" s="37">
        <f>SUM(T66,AA66,AH66,AO66,AV66,BC66)</f>
        <v>6</v>
      </c>
      <c r="H66" s="272">
        <f>SUM(I66:M66)</f>
        <v>120</v>
      </c>
      <c r="I66" s="38">
        <f aca="true" t="shared" si="33" ref="I66:M69">SUM(N66,U66,AB66,AI66,AP66,AW66)</f>
        <v>0</v>
      </c>
      <c r="J66" s="39">
        <f t="shared" si="33"/>
        <v>0</v>
      </c>
      <c r="K66" s="39">
        <f t="shared" si="33"/>
        <v>120</v>
      </c>
      <c r="L66" s="39">
        <f t="shared" si="33"/>
        <v>0</v>
      </c>
      <c r="M66" s="40">
        <f t="shared" si="33"/>
        <v>0</v>
      </c>
      <c r="N66" s="110"/>
      <c r="O66" s="111"/>
      <c r="P66" s="111"/>
      <c r="Q66" s="111"/>
      <c r="R66" s="111"/>
      <c r="S66" s="43"/>
      <c r="T66" s="44"/>
      <c r="U66" s="112"/>
      <c r="V66" s="113"/>
      <c r="W66" s="111"/>
      <c r="X66" s="111"/>
      <c r="Y66" s="111"/>
      <c r="Z66" s="43"/>
      <c r="AA66" s="44"/>
      <c r="AB66" s="114"/>
      <c r="AC66" s="106"/>
      <c r="AD66" s="106">
        <v>60</v>
      </c>
      <c r="AE66" s="106"/>
      <c r="AF66" s="106"/>
      <c r="AG66" s="43" t="s">
        <v>106</v>
      </c>
      <c r="AH66" s="44">
        <v>3</v>
      </c>
      <c r="AI66" s="114"/>
      <c r="AJ66" s="73"/>
      <c r="AK66" s="106">
        <v>60</v>
      </c>
      <c r="AL66" s="106"/>
      <c r="AM66" s="106"/>
      <c r="AN66" s="43" t="s">
        <v>106</v>
      </c>
      <c r="AO66" s="44">
        <v>3</v>
      </c>
      <c r="AP66" s="112"/>
      <c r="AQ66" s="111"/>
      <c r="AR66" s="111"/>
      <c r="AS66" s="111"/>
      <c r="AT66" s="111"/>
      <c r="AU66" s="43"/>
      <c r="AV66" s="44"/>
      <c r="AW66" s="110"/>
      <c r="AX66" s="111"/>
      <c r="AY66" s="111"/>
      <c r="AZ66" s="111"/>
      <c r="BA66" s="111"/>
      <c r="BB66" s="43"/>
      <c r="BC66" s="44"/>
    </row>
    <row r="67" spans="2:55" ht="16.5" customHeight="1">
      <c r="B67" s="209" t="s">
        <v>91</v>
      </c>
      <c r="C67" s="24" t="s">
        <v>135</v>
      </c>
      <c r="D67" s="288" t="s">
        <v>65</v>
      </c>
      <c r="E67" s="289"/>
      <c r="F67" s="123">
        <f>G67</f>
        <v>4</v>
      </c>
      <c r="G67" s="37">
        <f>SUM(T67,AA67,AH67,AO67,AV67,BC67)</f>
        <v>4</v>
      </c>
      <c r="H67" s="272">
        <f>SUM(I67:M67)</f>
        <v>60</v>
      </c>
      <c r="I67" s="38">
        <f t="shared" si="33"/>
        <v>0</v>
      </c>
      <c r="J67" s="39">
        <f t="shared" si="33"/>
        <v>0</v>
      </c>
      <c r="K67" s="39">
        <f t="shared" si="33"/>
        <v>60</v>
      </c>
      <c r="L67" s="39">
        <f t="shared" si="33"/>
        <v>0</v>
      </c>
      <c r="M67" s="40">
        <f t="shared" si="33"/>
        <v>0</v>
      </c>
      <c r="N67" s="110"/>
      <c r="O67" s="111"/>
      <c r="P67" s="111"/>
      <c r="Q67" s="111"/>
      <c r="R67" s="111"/>
      <c r="S67" s="43"/>
      <c r="T67" s="44"/>
      <c r="U67" s="112"/>
      <c r="V67" s="111"/>
      <c r="W67" s="111"/>
      <c r="X67" s="111"/>
      <c r="Y67" s="111"/>
      <c r="Z67" s="43"/>
      <c r="AA67" s="44"/>
      <c r="AB67" s="68"/>
      <c r="AC67" s="42"/>
      <c r="AD67" s="90">
        <v>30</v>
      </c>
      <c r="AE67" s="90"/>
      <c r="AF67" s="90"/>
      <c r="AG67" s="43"/>
      <c r="AH67" s="44">
        <v>2</v>
      </c>
      <c r="AI67" s="68"/>
      <c r="AJ67" s="42"/>
      <c r="AK67" s="90">
        <v>30</v>
      </c>
      <c r="AL67" s="90"/>
      <c r="AM67" s="90"/>
      <c r="AN67" s="43" t="s">
        <v>106</v>
      </c>
      <c r="AO67" s="53">
        <v>2</v>
      </c>
      <c r="AP67" s="112"/>
      <c r="AQ67" s="111"/>
      <c r="AR67" s="111"/>
      <c r="AS67" s="111"/>
      <c r="AT67" s="111"/>
      <c r="AU67" s="43"/>
      <c r="AV67" s="44"/>
      <c r="AW67" s="110"/>
      <c r="AX67" s="111"/>
      <c r="AY67" s="111"/>
      <c r="AZ67" s="111"/>
      <c r="BA67" s="111"/>
      <c r="BB67" s="43"/>
      <c r="BC67" s="44"/>
    </row>
    <row r="68" spans="2:55" ht="16.5" customHeight="1">
      <c r="B68" s="209"/>
      <c r="C68" s="24" t="s">
        <v>136</v>
      </c>
      <c r="D68" s="306" t="s">
        <v>66</v>
      </c>
      <c r="E68" s="307"/>
      <c r="F68" s="123">
        <f>G68</f>
        <v>4</v>
      </c>
      <c r="G68" s="37">
        <f>SUM(T68,AA68,AH68,AO68,AV68,BC68)</f>
        <v>4</v>
      </c>
      <c r="H68" s="272">
        <f>SUM(I68:M68)</f>
        <v>60</v>
      </c>
      <c r="I68" s="38">
        <f t="shared" si="33"/>
        <v>0</v>
      </c>
      <c r="J68" s="39">
        <f t="shared" si="33"/>
        <v>0</v>
      </c>
      <c r="K68" s="39">
        <f t="shared" si="33"/>
        <v>60</v>
      </c>
      <c r="L68" s="39">
        <f t="shared" si="33"/>
        <v>0</v>
      </c>
      <c r="M68" s="40">
        <f t="shared" si="33"/>
        <v>0</v>
      </c>
      <c r="N68" s="86"/>
      <c r="O68" s="81"/>
      <c r="P68" s="81"/>
      <c r="Q68" s="81"/>
      <c r="R68" s="81"/>
      <c r="S68" s="43"/>
      <c r="T68" s="44"/>
      <c r="U68" s="80"/>
      <c r="V68" s="81"/>
      <c r="W68" s="81"/>
      <c r="X68" s="81"/>
      <c r="Y68" s="81"/>
      <c r="Z68" s="43"/>
      <c r="AA68" s="44"/>
      <c r="AB68" s="114"/>
      <c r="AC68" s="106"/>
      <c r="AD68" s="42">
        <v>30</v>
      </c>
      <c r="AE68" s="42"/>
      <c r="AF68" s="42"/>
      <c r="AG68" s="43"/>
      <c r="AH68" s="44">
        <v>2</v>
      </c>
      <c r="AI68" s="114"/>
      <c r="AJ68" s="106"/>
      <c r="AK68" s="42">
        <v>30</v>
      </c>
      <c r="AL68" s="42"/>
      <c r="AM68" s="42"/>
      <c r="AN68" s="43" t="s">
        <v>106</v>
      </c>
      <c r="AO68" s="53">
        <v>2</v>
      </c>
      <c r="AP68" s="80"/>
      <c r="AQ68" s="81"/>
      <c r="AR68" s="81"/>
      <c r="AS68" s="81"/>
      <c r="AT68" s="81"/>
      <c r="AU68" s="43"/>
      <c r="AV68" s="44"/>
      <c r="AW68" s="110"/>
      <c r="AX68" s="111"/>
      <c r="AY68" s="111"/>
      <c r="AZ68" s="111"/>
      <c r="BA68" s="111"/>
      <c r="BB68" s="43"/>
      <c r="BC68" s="44"/>
    </row>
    <row r="69" spans="2:55" ht="17.25" customHeight="1">
      <c r="B69" s="209"/>
      <c r="C69" s="24" t="s">
        <v>137</v>
      </c>
      <c r="D69" s="302" t="s">
        <v>169</v>
      </c>
      <c r="E69" s="303"/>
      <c r="F69" s="123">
        <f>G69</f>
        <v>22</v>
      </c>
      <c r="G69" s="37">
        <f>SUM(T69,AA69,AH69,AO69,AV69,BC69)</f>
        <v>22</v>
      </c>
      <c r="H69" s="272">
        <f>SUM(I69:M69)</f>
        <v>120</v>
      </c>
      <c r="I69" s="38">
        <f t="shared" si="33"/>
        <v>0</v>
      </c>
      <c r="J69" s="39">
        <f t="shared" si="33"/>
        <v>0</v>
      </c>
      <c r="K69" s="39">
        <f t="shared" si="33"/>
        <v>120</v>
      </c>
      <c r="L69" s="39">
        <f t="shared" si="33"/>
        <v>0</v>
      </c>
      <c r="M69" s="40">
        <f t="shared" si="33"/>
        <v>0</v>
      </c>
      <c r="N69" s="86"/>
      <c r="O69" s="111"/>
      <c r="P69" s="111"/>
      <c r="Q69" s="81"/>
      <c r="R69" s="82"/>
      <c r="S69" s="43"/>
      <c r="T69" s="44"/>
      <c r="U69" s="80"/>
      <c r="V69" s="111"/>
      <c r="W69" s="81"/>
      <c r="X69" s="81"/>
      <c r="Y69" s="82"/>
      <c r="Z69" s="52"/>
      <c r="AA69" s="53"/>
      <c r="AB69" s="80"/>
      <c r="AC69" s="81"/>
      <c r="AD69" s="48"/>
      <c r="AE69" s="48"/>
      <c r="AF69" s="49"/>
      <c r="AG69" s="43"/>
      <c r="AH69" s="37"/>
      <c r="AI69" s="80"/>
      <c r="AJ69" s="81"/>
      <c r="AK69" s="81"/>
      <c r="AL69" s="206"/>
      <c r="AM69" s="82"/>
      <c r="AN69" s="43"/>
      <c r="AO69" s="44"/>
      <c r="AP69" s="114"/>
      <c r="AQ69" s="106"/>
      <c r="AR69" s="106">
        <v>60</v>
      </c>
      <c r="AS69" s="106"/>
      <c r="AT69" s="106"/>
      <c r="AU69" s="43" t="s">
        <v>106</v>
      </c>
      <c r="AV69" s="44">
        <v>7</v>
      </c>
      <c r="AW69" s="105"/>
      <c r="AX69" s="106"/>
      <c r="AY69" s="106">
        <v>60</v>
      </c>
      <c r="AZ69" s="106"/>
      <c r="BA69" s="106"/>
      <c r="BB69" s="43" t="s">
        <v>106</v>
      </c>
      <c r="BC69" s="44">
        <v>15</v>
      </c>
    </row>
    <row r="70" spans="2:55" ht="27.75" customHeight="1">
      <c r="B70" s="209"/>
      <c r="C70" s="296" t="s">
        <v>40</v>
      </c>
      <c r="D70" s="297"/>
      <c r="E70" s="297"/>
      <c r="F70" s="297"/>
      <c r="G70" s="126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6"/>
      <c r="AA70" s="126"/>
      <c r="AB70" s="127"/>
      <c r="AC70" s="127"/>
      <c r="AD70" s="127"/>
      <c r="AE70" s="127"/>
      <c r="AF70" s="127"/>
      <c r="AG70" s="129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B70" s="126"/>
      <c r="BC70" s="128"/>
    </row>
    <row r="71" spans="2:55" ht="18" customHeight="1">
      <c r="B71" s="209"/>
      <c r="C71" s="24" t="s">
        <v>138</v>
      </c>
      <c r="D71" s="288" t="s">
        <v>49</v>
      </c>
      <c r="E71" s="289"/>
      <c r="F71" s="123">
        <f>G71</f>
        <v>8</v>
      </c>
      <c r="G71" s="37">
        <f>SUM(T71,AA71,AH71,AO71,AV71,BC71)</f>
        <v>8</v>
      </c>
      <c r="H71" s="272">
        <f>SUM(I71:M71)</f>
        <v>120</v>
      </c>
      <c r="I71" s="38">
        <f aca="true" t="shared" si="34" ref="I71:M72">SUM(N71,U71,AB71,AI71,AP71,AW71)</f>
        <v>0</v>
      </c>
      <c r="J71" s="39">
        <f t="shared" si="34"/>
        <v>0</v>
      </c>
      <c r="K71" s="39">
        <f t="shared" si="34"/>
        <v>120</v>
      </c>
      <c r="L71" s="39">
        <f t="shared" si="34"/>
        <v>0</v>
      </c>
      <c r="M71" s="40">
        <f t="shared" si="34"/>
        <v>0</v>
      </c>
      <c r="N71" s="110"/>
      <c r="O71" s="111"/>
      <c r="P71" s="111"/>
      <c r="Q71" s="111"/>
      <c r="R71" s="111"/>
      <c r="S71" s="43"/>
      <c r="T71" s="44"/>
      <c r="U71" s="112"/>
      <c r="V71" s="113"/>
      <c r="W71" s="111"/>
      <c r="X71" s="111"/>
      <c r="Y71" s="111"/>
      <c r="Z71" s="43"/>
      <c r="AA71" s="44"/>
      <c r="AB71" s="114"/>
      <c r="AC71" s="106"/>
      <c r="AD71" s="106">
        <v>60</v>
      </c>
      <c r="AE71" s="106"/>
      <c r="AF71" s="106"/>
      <c r="AG71" s="43" t="s">
        <v>106</v>
      </c>
      <c r="AH71" s="44">
        <v>4</v>
      </c>
      <c r="AI71" s="114"/>
      <c r="AJ71" s="73"/>
      <c r="AK71" s="106">
        <v>60</v>
      </c>
      <c r="AL71" s="106"/>
      <c r="AM71" s="106"/>
      <c r="AN71" s="43" t="s">
        <v>106</v>
      </c>
      <c r="AO71" s="44">
        <v>4</v>
      </c>
      <c r="AP71" s="112"/>
      <c r="AQ71" s="111"/>
      <c r="AR71" s="111"/>
      <c r="AS71" s="111"/>
      <c r="AT71" s="111"/>
      <c r="AU71" s="43"/>
      <c r="AV71" s="44"/>
      <c r="AW71" s="110"/>
      <c r="AX71" s="111"/>
      <c r="AY71" s="111"/>
      <c r="AZ71" s="111"/>
      <c r="BA71" s="111"/>
      <c r="BB71" s="43"/>
      <c r="BC71" s="44"/>
    </row>
    <row r="72" spans="2:55" ht="18" customHeight="1">
      <c r="B72" s="209"/>
      <c r="C72" s="24" t="s">
        <v>139</v>
      </c>
      <c r="D72" s="288" t="s">
        <v>67</v>
      </c>
      <c r="E72" s="289"/>
      <c r="F72" s="123">
        <f>G72</f>
        <v>3</v>
      </c>
      <c r="G72" s="37">
        <f>SUM(T72,AA72,AH72,AO72,AV72,BC72)</f>
        <v>3</v>
      </c>
      <c r="H72" s="272">
        <f>SUM(I72:M72)</f>
        <v>60</v>
      </c>
      <c r="I72" s="38">
        <f t="shared" si="34"/>
        <v>0</v>
      </c>
      <c r="J72" s="39">
        <f t="shared" si="34"/>
        <v>0</v>
      </c>
      <c r="K72" s="39">
        <f t="shared" si="34"/>
        <v>60</v>
      </c>
      <c r="L72" s="39">
        <f t="shared" si="34"/>
        <v>0</v>
      </c>
      <c r="M72" s="40">
        <f t="shared" si="34"/>
        <v>0</v>
      </c>
      <c r="N72" s="110"/>
      <c r="O72" s="111"/>
      <c r="P72" s="111"/>
      <c r="Q72" s="111"/>
      <c r="R72" s="111"/>
      <c r="S72" s="43"/>
      <c r="T72" s="44"/>
      <c r="U72" s="112"/>
      <c r="V72" s="111"/>
      <c r="W72" s="111"/>
      <c r="X72" s="111"/>
      <c r="Y72" s="111"/>
      <c r="Z72" s="43"/>
      <c r="AA72" s="44"/>
      <c r="AB72" s="114"/>
      <c r="AC72" s="106"/>
      <c r="AD72" s="106">
        <v>60</v>
      </c>
      <c r="AE72" s="106"/>
      <c r="AF72" s="106"/>
      <c r="AG72" s="43" t="s">
        <v>106</v>
      </c>
      <c r="AH72" s="44">
        <v>3</v>
      </c>
      <c r="AI72" s="57"/>
      <c r="AJ72" s="48"/>
      <c r="AK72" s="48"/>
      <c r="AL72" s="48"/>
      <c r="AM72" s="49"/>
      <c r="AN72" s="43"/>
      <c r="AO72" s="44"/>
      <c r="AP72" s="112"/>
      <c r="AQ72" s="111"/>
      <c r="AR72" s="111"/>
      <c r="AS72" s="111"/>
      <c r="AT72" s="111"/>
      <c r="AU72" s="43"/>
      <c r="AV72" s="44"/>
      <c r="AW72" s="110"/>
      <c r="AX72" s="111"/>
      <c r="AY72" s="111"/>
      <c r="AZ72" s="111"/>
      <c r="BA72" s="111"/>
      <c r="BB72" s="43"/>
      <c r="BC72" s="44"/>
    </row>
    <row r="73" spans="2:55" ht="18" customHeight="1">
      <c r="B73" s="209"/>
      <c r="C73" s="24" t="s">
        <v>140</v>
      </c>
      <c r="D73" s="306" t="s">
        <v>68</v>
      </c>
      <c r="E73" s="307"/>
      <c r="F73" s="123">
        <f>G73</f>
        <v>3</v>
      </c>
      <c r="G73" s="37">
        <f>SUM(T73,AA73,AH73,AO73,AV73,BC73)</f>
        <v>3</v>
      </c>
      <c r="H73" s="272">
        <f>SUM(I73:M73)</f>
        <v>60</v>
      </c>
      <c r="I73" s="38">
        <f aca="true" t="shared" si="35" ref="I73:M74">SUM(N73,U73,AB73,AI73,AP73,AW73)</f>
        <v>0</v>
      </c>
      <c r="J73" s="39">
        <f t="shared" si="35"/>
        <v>0</v>
      </c>
      <c r="K73" s="39">
        <f t="shared" si="35"/>
        <v>60</v>
      </c>
      <c r="L73" s="39">
        <f t="shared" si="35"/>
        <v>0</v>
      </c>
      <c r="M73" s="40">
        <f t="shared" si="35"/>
        <v>0</v>
      </c>
      <c r="N73" s="86"/>
      <c r="O73" s="81"/>
      <c r="P73" s="81"/>
      <c r="Q73" s="81"/>
      <c r="R73" s="81"/>
      <c r="S73" s="43"/>
      <c r="T73" s="44"/>
      <c r="U73" s="80"/>
      <c r="V73" s="81"/>
      <c r="W73" s="81"/>
      <c r="X73" s="81"/>
      <c r="Y73" s="81"/>
      <c r="Z73" s="43"/>
      <c r="AA73" s="44"/>
      <c r="AB73" s="112"/>
      <c r="AC73" s="111"/>
      <c r="AD73" s="111"/>
      <c r="AE73" s="111"/>
      <c r="AF73" s="111"/>
      <c r="AG73" s="43"/>
      <c r="AH73" s="44"/>
      <c r="AI73" s="89"/>
      <c r="AJ73" s="90"/>
      <c r="AK73" s="90">
        <v>60</v>
      </c>
      <c r="AL73" s="90"/>
      <c r="AM73" s="90"/>
      <c r="AN73" s="52" t="s">
        <v>106</v>
      </c>
      <c r="AO73" s="53">
        <v>3</v>
      </c>
      <c r="AP73" s="80"/>
      <c r="AQ73" s="81"/>
      <c r="AR73" s="81"/>
      <c r="AS73" s="81"/>
      <c r="AT73" s="81"/>
      <c r="AU73" s="43"/>
      <c r="AV73" s="44"/>
      <c r="AW73" s="110"/>
      <c r="AX73" s="111"/>
      <c r="AY73" s="111"/>
      <c r="AZ73" s="111"/>
      <c r="BA73" s="111"/>
      <c r="BB73" s="43"/>
      <c r="BC73" s="44"/>
    </row>
    <row r="74" spans="2:55" ht="19.5" customHeight="1">
      <c r="B74" s="331"/>
      <c r="C74" s="24" t="s">
        <v>141</v>
      </c>
      <c r="D74" s="302" t="s">
        <v>170</v>
      </c>
      <c r="E74" s="303"/>
      <c r="F74" s="123">
        <f>G74</f>
        <v>22</v>
      </c>
      <c r="G74" s="37">
        <f>SUM(T74,AA74,AH74,AO74,AV74,BC74)</f>
        <v>22</v>
      </c>
      <c r="H74" s="272">
        <f>SUM(I74:M74)</f>
        <v>120</v>
      </c>
      <c r="I74" s="38">
        <f t="shared" si="35"/>
        <v>0</v>
      </c>
      <c r="J74" s="39">
        <f t="shared" si="35"/>
        <v>0</v>
      </c>
      <c r="K74" s="39">
        <f t="shared" si="35"/>
        <v>120</v>
      </c>
      <c r="L74" s="39">
        <f t="shared" si="35"/>
        <v>0</v>
      </c>
      <c r="M74" s="40">
        <f t="shared" si="35"/>
        <v>0</v>
      </c>
      <c r="N74" s="86"/>
      <c r="O74" s="111"/>
      <c r="P74" s="111"/>
      <c r="Q74" s="81"/>
      <c r="R74" s="82"/>
      <c r="S74" s="43"/>
      <c r="T74" s="44"/>
      <c r="U74" s="80"/>
      <c r="V74" s="111"/>
      <c r="W74" s="81"/>
      <c r="X74" s="81"/>
      <c r="Y74" s="82"/>
      <c r="Z74" s="43"/>
      <c r="AA74" s="44"/>
      <c r="AB74" s="80"/>
      <c r="AC74" s="81"/>
      <c r="AD74" s="81"/>
      <c r="AE74" s="81"/>
      <c r="AF74" s="82"/>
      <c r="AG74" s="43"/>
      <c r="AH74" s="44"/>
      <c r="AI74" s="57"/>
      <c r="AJ74" s="48"/>
      <c r="AK74" s="48"/>
      <c r="AL74" s="48"/>
      <c r="AM74" s="49"/>
      <c r="AN74" s="52"/>
      <c r="AO74" s="53"/>
      <c r="AP74" s="114"/>
      <c r="AQ74" s="106"/>
      <c r="AR74" s="106">
        <v>60</v>
      </c>
      <c r="AS74" s="106"/>
      <c r="AT74" s="106"/>
      <c r="AU74" s="43" t="s">
        <v>106</v>
      </c>
      <c r="AV74" s="44">
        <v>7</v>
      </c>
      <c r="AW74" s="105"/>
      <c r="AX74" s="106"/>
      <c r="AY74" s="106">
        <v>60</v>
      </c>
      <c r="AZ74" s="106"/>
      <c r="BA74" s="106"/>
      <c r="BB74" s="43" t="s">
        <v>106</v>
      </c>
      <c r="BC74" s="44">
        <v>15</v>
      </c>
    </row>
    <row r="75" spans="2:55" ht="27.75" customHeight="1">
      <c r="B75" s="331"/>
      <c r="C75" s="296" t="s">
        <v>129</v>
      </c>
      <c r="D75" s="297"/>
      <c r="E75" s="297"/>
      <c r="F75" s="297"/>
      <c r="G75" s="126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6"/>
      <c r="AO75" s="126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  <c r="BB75" s="126"/>
      <c r="BC75" s="211"/>
    </row>
    <row r="76" spans="2:55" ht="16.5" customHeight="1">
      <c r="B76" s="331"/>
      <c r="C76" s="24" t="s">
        <v>142</v>
      </c>
      <c r="D76" s="100" t="s">
        <v>53</v>
      </c>
      <c r="E76" s="212"/>
      <c r="F76" s="123">
        <f>G76</f>
        <v>10</v>
      </c>
      <c r="G76" s="37">
        <f>SUM(T76,AA76,AH76,AO76,AV76,BC76)</f>
        <v>10</v>
      </c>
      <c r="H76" s="272">
        <f>SUM(I76:M76)</f>
        <v>180</v>
      </c>
      <c r="I76" s="38">
        <f aca="true" t="shared" si="36" ref="I76:M77">SUM(N76,U76,AB76,AI76,AP76,AW76)</f>
        <v>0</v>
      </c>
      <c r="J76" s="39">
        <f t="shared" si="36"/>
        <v>0</v>
      </c>
      <c r="K76" s="39">
        <f t="shared" si="36"/>
        <v>180</v>
      </c>
      <c r="L76" s="39">
        <f t="shared" si="36"/>
        <v>0</v>
      </c>
      <c r="M76" s="40">
        <f t="shared" si="36"/>
        <v>0</v>
      </c>
      <c r="N76" s="110"/>
      <c r="O76" s="111"/>
      <c r="P76" s="111"/>
      <c r="Q76" s="111"/>
      <c r="R76" s="111"/>
      <c r="S76" s="43"/>
      <c r="T76" s="44"/>
      <c r="U76" s="112"/>
      <c r="V76" s="113"/>
      <c r="W76" s="111"/>
      <c r="X76" s="111"/>
      <c r="Y76" s="111"/>
      <c r="Z76" s="43"/>
      <c r="AA76" s="44"/>
      <c r="AB76" s="114"/>
      <c r="AC76" s="106"/>
      <c r="AD76" s="106">
        <v>90</v>
      </c>
      <c r="AE76" s="106"/>
      <c r="AF76" s="106"/>
      <c r="AG76" s="43" t="s">
        <v>106</v>
      </c>
      <c r="AH76" s="44">
        <v>5</v>
      </c>
      <c r="AI76" s="114"/>
      <c r="AJ76" s="106"/>
      <c r="AK76" s="106">
        <v>90</v>
      </c>
      <c r="AL76" s="106"/>
      <c r="AM76" s="106"/>
      <c r="AN76" s="43" t="s">
        <v>106</v>
      </c>
      <c r="AO76" s="44">
        <v>5</v>
      </c>
      <c r="AP76" s="112"/>
      <c r="AQ76" s="111"/>
      <c r="AR76" s="111"/>
      <c r="AS76" s="111"/>
      <c r="AT76" s="111"/>
      <c r="AU76" s="43"/>
      <c r="AV76" s="44"/>
      <c r="AW76" s="110"/>
      <c r="AX76" s="111"/>
      <c r="AY76" s="111"/>
      <c r="AZ76" s="111"/>
      <c r="BA76" s="111"/>
      <c r="BB76" s="43"/>
      <c r="BC76" s="44"/>
    </row>
    <row r="77" spans="2:55" ht="33.75" customHeight="1">
      <c r="B77" s="331"/>
      <c r="C77" s="24" t="s">
        <v>143</v>
      </c>
      <c r="D77" s="283" t="s">
        <v>130</v>
      </c>
      <c r="E77" s="284"/>
      <c r="F77" s="123">
        <f>G77</f>
        <v>4</v>
      </c>
      <c r="G77" s="37">
        <f>SUM(T77,AA77,AH77,AO77,AV77,BC77)</f>
        <v>4</v>
      </c>
      <c r="H77" s="272">
        <f>SUM(I77:M77)</f>
        <v>60</v>
      </c>
      <c r="I77" s="38">
        <f t="shared" si="36"/>
        <v>0</v>
      </c>
      <c r="J77" s="39">
        <f t="shared" si="36"/>
        <v>0</v>
      </c>
      <c r="K77" s="39">
        <f t="shared" si="36"/>
        <v>60</v>
      </c>
      <c r="L77" s="39">
        <f t="shared" si="36"/>
        <v>0</v>
      </c>
      <c r="M77" s="40">
        <f t="shared" si="36"/>
        <v>0</v>
      </c>
      <c r="N77" s="86"/>
      <c r="O77" s="81"/>
      <c r="P77" s="81"/>
      <c r="Q77" s="81"/>
      <c r="R77" s="81"/>
      <c r="S77" s="43"/>
      <c r="T77" s="44"/>
      <c r="U77" s="80"/>
      <c r="V77" s="81"/>
      <c r="W77" s="81"/>
      <c r="X77" s="81"/>
      <c r="Y77" s="81"/>
      <c r="Z77" s="43"/>
      <c r="AA77" s="44"/>
      <c r="AB77" s="265"/>
      <c r="AC77" s="90"/>
      <c r="AD77" s="90">
        <v>30</v>
      </c>
      <c r="AE77" s="90"/>
      <c r="AF77" s="90"/>
      <c r="AG77" s="52" t="s">
        <v>106</v>
      </c>
      <c r="AH77" s="53">
        <v>2</v>
      </c>
      <c r="AI77" s="265"/>
      <c r="AJ77" s="90"/>
      <c r="AK77" s="90">
        <v>30</v>
      </c>
      <c r="AL77" s="90"/>
      <c r="AM77" s="90"/>
      <c r="AN77" s="43" t="s">
        <v>106</v>
      </c>
      <c r="AO77" s="53">
        <v>2</v>
      </c>
      <c r="AP77" s="80"/>
      <c r="AQ77" s="81"/>
      <c r="AR77" s="81"/>
      <c r="AS77" s="81"/>
      <c r="AT77" s="81"/>
      <c r="AU77" s="43"/>
      <c r="AV77" s="44"/>
      <c r="AW77" s="110"/>
      <c r="AX77" s="111"/>
      <c r="AY77" s="111"/>
      <c r="AZ77" s="111"/>
      <c r="BA77" s="111"/>
      <c r="BB77" s="43"/>
      <c r="BC77" s="44"/>
    </row>
    <row r="78" spans="2:55" ht="21.75" customHeight="1" thickBot="1">
      <c r="B78" s="331"/>
      <c r="C78" s="24" t="s">
        <v>144</v>
      </c>
      <c r="D78" s="302" t="s">
        <v>171</v>
      </c>
      <c r="E78" s="303"/>
      <c r="F78" s="123">
        <f>G78</f>
        <v>22</v>
      </c>
      <c r="G78" s="37">
        <f>SUM(T78,AA78,AH78,AO78,AV78,BC78)</f>
        <v>22</v>
      </c>
      <c r="H78" s="272">
        <f>SUM(I78:M78)</f>
        <v>120</v>
      </c>
      <c r="I78" s="38">
        <f>SUM(N78,U78,AB78,AI78,AP78,AW78)</f>
        <v>0</v>
      </c>
      <c r="J78" s="39">
        <f>SUM(O78,V78,AC78,AJ78,AQ78,AX78)</f>
        <v>0</v>
      </c>
      <c r="K78" s="39">
        <f>SUM(P78,W78,AD78,AK78,AR78,AY78)</f>
        <v>120</v>
      </c>
      <c r="L78" s="39">
        <f>SUM(Q78,X78,AE78,AL78,AS78,AZ78)</f>
        <v>0</v>
      </c>
      <c r="M78" s="40">
        <f>SUM(R78,Y78,AF78,AM78,AT78,BA78)</f>
        <v>0</v>
      </c>
      <c r="N78" s="86"/>
      <c r="O78" s="111"/>
      <c r="P78" s="111"/>
      <c r="Q78" s="81"/>
      <c r="R78" s="82"/>
      <c r="S78" s="52"/>
      <c r="T78" s="53"/>
      <c r="U78" s="80"/>
      <c r="V78" s="111"/>
      <c r="W78" s="81"/>
      <c r="X78" s="81"/>
      <c r="Y78" s="82"/>
      <c r="Z78" s="43"/>
      <c r="AA78" s="44"/>
      <c r="AB78" s="266"/>
      <c r="AC78" s="267"/>
      <c r="AD78" s="267"/>
      <c r="AE78" s="267"/>
      <c r="AF78" s="268"/>
      <c r="AG78" s="70"/>
      <c r="AH78" s="71"/>
      <c r="AI78" s="269"/>
      <c r="AJ78" s="267"/>
      <c r="AK78" s="267"/>
      <c r="AL78" s="267"/>
      <c r="AM78" s="268"/>
      <c r="AN78" s="43"/>
      <c r="AO78" s="44"/>
      <c r="AP78" s="114"/>
      <c r="AQ78" s="106"/>
      <c r="AR78" s="106">
        <v>60</v>
      </c>
      <c r="AS78" s="106"/>
      <c r="AT78" s="106"/>
      <c r="AU78" s="43" t="s">
        <v>106</v>
      </c>
      <c r="AV78" s="44">
        <v>7</v>
      </c>
      <c r="AW78" s="105"/>
      <c r="AX78" s="106"/>
      <c r="AY78" s="106">
        <v>60</v>
      </c>
      <c r="AZ78" s="106"/>
      <c r="BA78" s="106"/>
      <c r="BB78" s="43" t="s">
        <v>106</v>
      </c>
      <c r="BC78" s="44">
        <v>15</v>
      </c>
    </row>
    <row r="79" spans="2:55" s="140" customFormat="1" ht="25.5" customHeight="1" thickBot="1">
      <c r="B79" s="312" t="s">
        <v>92</v>
      </c>
      <c r="C79" s="322"/>
      <c r="D79" s="322"/>
      <c r="E79" s="323"/>
      <c r="F79" s="155"/>
      <c r="G79" s="149">
        <f aca="true" t="shared" si="37" ref="G79:M79">SUM(G59:G64)</f>
        <v>36</v>
      </c>
      <c r="H79" s="171">
        <f t="shared" si="37"/>
        <v>360</v>
      </c>
      <c r="I79" s="156">
        <f t="shared" si="37"/>
        <v>0</v>
      </c>
      <c r="J79" s="157">
        <f t="shared" si="37"/>
        <v>0</v>
      </c>
      <c r="K79" s="157">
        <f t="shared" si="37"/>
        <v>360</v>
      </c>
      <c r="L79" s="157">
        <f t="shared" si="37"/>
        <v>0</v>
      </c>
      <c r="M79" s="158">
        <f t="shared" si="37"/>
        <v>0</v>
      </c>
      <c r="N79" s="172"/>
      <c r="O79" s="157"/>
      <c r="P79" s="157"/>
      <c r="Q79" s="157"/>
      <c r="R79" s="157"/>
      <c r="S79" s="150"/>
      <c r="T79" s="151"/>
      <c r="U79" s="172"/>
      <c r="V79" s="157"/>
      <c r="W79" s="157"/>
      <c r="X79" s="157"/>
      <c r="Y79" s="157"/>
      <c r="Z79" s="150"/>
      <c r="AA79" s="150"/>
      <c r="AB79" s="156"/>
      <c r="AC79" s="157"/>
      <c r="AD79" s="157"/>
      <c r="AE79" s="157"/>
      <c r="AF79" s="157"/>
      <c r="AG79" s="150"/>
      <c r="AH79" s="150"/>
      <c r="AI79" s="156"/>
      <c r="AJ79" s="157"/>
      <c r="AK79" s="157"/>
      <c r="AL79" s="157"/>
      <c r="AM79" s="157"/>
      <c r="AN79" s="150"/>
      <c r="AO79" s="150"/>
      <c r="AP79" s="156"/>
      <c r="AQ79" s="157"/>
      <c r="AR79" s="157"/>
      <c r="AS79" s="157"/>
      <c r="AT79" s="157"/>
      <c r="AU79" s="150"/>
      <c r="AV79" s="150"/>
      <c r="AW79" s="156"/>
      <c r="AX79" s="157"/>
      <c r="AY79" s="157"/>
      <c r="AZ79" s="157"/>
      <c r="BA79" s="157"/>
      <c r="BB79" s="150"/>
      <c r="BC79" s="151"/>
    </row>
    <row r="80" spans="2:55" s="140" customFormat="1" ht="25.5" customHeight="1" thickBot="1">
      <c r="B80" s="319" t="s">
        <v>18</v>
      </c>
      <c r="C80" s="320"/>
      <c r="D80" s="320"/>
      <c r="E80" s="321"/>
      <c r="F80" s="159"/>
      <c r="G80" s="154">
        <f aca="true" t="shared" si="38" ref="G80:M80">SUM(G54:G57,G61:G64)</f>
        <v>58</v>
      </c>
      <c r="H80" s="160">
        <f t="shared" si="38"/>
        <v>630</v>
      </c>
      <c r="I80" s="249">
        <f t="shared" si="38"/>
        <v>30</v>
      </c>
      <c r="J80" s="249">
        <f t="shared" si="38"/>
        <v>180</v>
      </c>
      <c r="K80" s="249">
        <f t="shared" si="38"/>
        <v>360</v>
      </c>
      <c r="L80" s="249">
        <f t="shared" si="38"/>
        <v>0</v>
      </c>
      <c r="M80" s="163">
        <f t="shared" si="38"/>
        <v>60</v>
      </c>
      <c r="N80" s="249">
        <f>SUM(N54:N64)</f>
        <v>0</v>
      </c>
      <c r="O80" s="249">
        <f>SUM(O54:O64)</f>
        <v>0</v>
      </c>
      <c r="P80" s="249">
        <f>SUM(P54:P64)</f>
        <v>0</v>
      </c>
      <c r="Q80" s="249">
        <f>SUM(Q54:Q64)</f>
        <v>0</v>
      </c>
      <c r="R80" s="249">
        <f>SUM(R54:R64)</f>
        <v>0</v>
      </c>
      <c r="S80" s="153"/>
      <c r="T80" s="149">
        <f aca="true" t="shared" si="39" ref="T80:Y80">SUM(T54:T64)</f>
        <v>0</v>
      </c>
      <c r="U80" s="164">
        <f t="shared" si="39"/>
        <v>0</v>
      </c>
      <c r="V80" s="249">
        <f t="shared" si="39"/>
        <v>30</v>
      </c>
      <c r="W80" s="249">
        <f t="shared" si="39"/>
        <v>0</v>
      </c>
      <c r="X80" s="249">
        <f t="shared" si="39"/>
        <v>0</v>
      </c>
      <c r="Y80" s="249">
        <f t="shared" si="39"/>
        <v>0</v>
      </c>
      <c r="Z80" s="153"/>
      <c r="AA80" s="149">
        <f aca="true" t="shared" si="40" ref="AA80:AF80">SUM(AA54:AA64)</f>
        <v>2</v>
      </c>
      <c r="AB80" s="164">
        <f t="shared" si="40"/>
        <v>0</v>
      </c>
      <c r="AC80" s="249">
        <f t="shared" si="40"/>
        <v>60</v>
      </c>
      <c r="AD80" s="249">
        <f t="shared" si="40"/>
        <v>120</v>
      </c>
      <c r="AE80" s="249">
        <f t="shared" si="40"/>
        <v>0</v>
      </c>
      <c r="AF80" s="249">
        <f t="shared" si="40"/>
        <v>0</v>
      </c>
      <c r="AG80" s="153"/>
      <c r="AH80" s="149">
        <f aca="true" t="shared" si="41" ref="AH80:AM80">SUM(AH54:AH64)</f>
        <v>9</v>
      </c>
      <c r="AI80" s="164">
        <f t="shared" si="41"/>
        <v>0</v>
      </c>
      <c r="AJ80" s="249">
        <f t="shared" si="41"/>
        <v>60</v>
      </c>
      <c r="AK80" s="249">
        <f t="shared" si="41"/>
        <v>120</v>
      </c>
      <c r="AL80" s="249">
        <f t="shared" si="41"/>
        <v>0</v>
      </c>
      <c r="AM80" s="249">
        <f t="shared" si="41"/>
        <v>15</v>
      </c>
      <c r="AN80" s="153"/>
      <c r="AO80" s="149">
        <f aca="true" t="shared" si="42" ref="AO80:AT80">SUM(AO54:AO64)</f>
        <v>10</v>
      </c>
      <c r="AP80" s="164">
        <f t="shared" si="42"/>
        <v>30</v>
      </c>
      <c r="AQ80" s="249">
        <f t="shared" si="42"/>
        <v>30</v>
      </c>
      <c r="AR80" s="249">
        <f t="shared" si="42"/>
        <v>60</v>
      </c>
      <c r="AS80" s="249">
        <f t="shared" si="42"/>
        <v>0</v>
      </c>
      <c r="AT80" s="249">
        <f t="shared" si="42"/>
        <v>15</v>
      </c>
      <c r="AU80" s="153"/>
      <c r="AV80" s="149">
        <f aca="true" t="shared" si="43" ref="AV80:BA80">SUM(AV54:AV64)</f>
        <v>14</v>
      </c>
      <c r="AW80" s="164">
        <f t="shared" si="43"/>
        <v>0</v>
      </c>
      <c r="AX80" s="249">
        <f t="shared" si="43"/>
        <v>0</v>
      </c>
      <c r="AY80" s="249">
        <f t="shared" si="43"/>
        <v>60</v>
      </c>
      <c r="AZ80" s="249">
        <f t="shared" si="43"/>
        <v>0</v>
      </c>
      <c r="BA80" s="249">
        <f t="shared" si="43"/>
        <v>30</v>
      </c>
      <c r="BB80" s="153"/>
      <c r="BC80" s="151">
        <f>SUM(BC54:BC64)</f>
        <v>23</v>
      </c>
    </row>
    <row r="81" spans="2:55" s="140" customFormat="1" ht="34.5" customHeight="1" thickBot="1">
      <c r="B81" s="400" t="s">
        <v>16</v>
      </c>
      <c r="C81" s="401"/>
      <c r="D81" s="401"/>
      <c r="E81" s="402"/>
      <c r="F81" s="165"/>
      <c r="G81" s="154">
        <f aca="true" t="shared" si="44" ref="G81:R81">SUM(G52,G80)</f>
        <v>170</v>
      </c>
      <c r="H81" s="166">
        <f t="shared" si="44"/>
        <v>2535</v>
      </c>
      <c r="I81" s="250">
        <f t="shared" si="44"/>
        <v>465</v>
      </c>
      <c r="J81" s="250">
        <f t="shared" si="44"/>
        <v>180</v>
      </c>
      <c r="K81" s="250">
        <f t="shared" si="44"/>
        <v>1410</v>
      </c>
      <c r="L81" s="250">
        <f t="shared" si="44"/>
        <v>330</v>
      </c>
      <c r="M81" s="167">
        <f t="shared" si="44"/>
        <v>60</v>
      </c>
      <c r="N81" s="250">
        <f t="shared" si="44"/>
        <v>135</v>
      </c>
      <c r="O81" s="250">
        <f t="shared" si="44"/>
        <v>0</v>
      </c>
      <c r="P81" s="250">
        <f t="shared" si="44"/>
        <v>330</v>
      </c>
      <c r="Q81" s="250">
        <f t="shared" si="44"/>
        <v>60</v>
      </c>
      <c r="R81" s="250">
        <f t="shared" si="44"/>
        <v>0</v>
      </c>
      <c r="S81" s="153"/>
      <c r="T81" s="151">
        <f aca="true" t="shared" si="45" ref="T81:Y81">SUM(T52,T80)</f>
        <v>30</v>
      </c>
      <c r="U81" s="250">
        <f t="shared" si="45"/>
        <v>60</v>
      </c>
      <c r="V81" s="250">
        <f t="shared" si="45"/>
        <v>30</v>
      </c>
      <c r="W81" s="250">
        <f t="shared" si="45"/>
        <v>330</v>
      </c>
      <c r="X81" s="250">
        <f t="shared" si="45"/>
        <v>60</v>
      </c>
      <c r="Y81" s="250">
        <f t="shared" si="45"/>
        <v>0</v>
      </c>
      <c r="Z81" s="153"/>
      <c r="AA81" s="151">
        <f aca="true" t="shared" si="46" ref="AA81:AF81">SUM(AA52,AA80)</f>
        <v>28</v>
      </c>
      <c r="AB81" s="250">
        <f t="shared" si="46"/>
        <v>60</v>
      </c>
      <c r="AC81" s="250">
        <f t="shared" si="46"/>
        <v>60</v>
      </c>
      <c r="AD81" s="250">
        <f t="shared" si="46"/>
        <v>330</v>
      </c>
      <c r="AE81" s="250">
        <f t="shared" si="46"/>
        <v>60</v>
      </c>
      <c r="AF81" s="250">
        <f t="shared" si="46"/>
        <v>0</v>
      </c>
      <c r="AG81" s="153"/>
      <c r="AH81" s="151">
        <f aca="true" t="shared" si="47" ref="AH81:AM81">SUM(AH52,AH80)</f>
        <v>28</v>
      </c>
      <c r="AI81" s="250">
        <f t="shared" si="47"/>
        <v>75</v>
      </c>
      <c r="AJ81" s="250">
        <f t="shared" si="47"/>
        <v>60</v>
      </c>
      <c r="AK81" s="250">
        <f t="shared" si="47"/>
        <v>270</v>
      </c>
      <c r="AL81" s="250">
        <f t="shared" si="47"/>
        <v>60</v>
      </c>
      <c r="AM81" s="250">
        <f t="shared" si="47"/>
        <v>15</v>
      </c>
      <c r="AN81" s="153"/>
      <c r="AO81" s="151">
        <f aca="true" t="shared" si="48" ref="AO81:AT81">SUM(AO52,AO80)</f>
        <v>28</v>
      </c>
      <c r="AP81" s="250">
        <f t="shared" si="48"/>
        <v>90</v>
      </c>
      <c r="AQ81" s="250">
        <f t="shared" si="48"/>
        <v>30</v>
      </c>
      <c r="AR81" s="250">
        <f t="shared" si="48"/>
        <v>150</v>
      </c>
      <c r="AS81" s="250">
        <f t="shared" si="48"/>
        <v>45</v>
      </c>
      <c r="AT81" s="250">
        <f t="shared" si="48"/>
        <v>15</v>
      </c>
      <c r="AU81" s="153"/>
      <c r="AV81" s="151">
        <f aca="true" t="shared" si="49" ref="AV81:BA81">SUM(AV52,AV80)</f>
        <v>26</v>
      </c>
      <c r="AW81" s="250">
        <f t="shared" si="49"/>
        <v>45</v>
      </c>
      <c r="AX81" s="250">
        <f t="shared" si="49"/>
        <v>0</v>
      </c>
      <c r="AY81" s="250">
        <f t="shared" si="49"/>
        <v>90</v>
      </c>
      <c r="AZ81" s="250">
        <f t="shared" si="49"/>
        <v>45</v>
      </c>
      <c r="BA81" s="250">
        <f t="shared" si="49"/>
        <v>30</v>
      </c>
      <c r="BB81" s="153"/>
      <c r="BC81" s="151">
        <f>SUM(BC52,BC80)</f>
        <v>30</v>
      </c>
    </row>
    <row r="82" spans="2:55" ht="18.75" customHeight="1">
      <c r="B82" s="115"/>
      <c r="C82" s="25" t="s">
        <v>145</v>
      </c>
      <c r="D82" s="377" t="s">
        <v>69</v>
      </c>
      <c r="E82" s="378"/>
      <c r="F82" s="175"/>
      <c r="G82" s="34">
        <f>SUM(T82,AA82,AH82,AO82,AV82,BC82)</f>
        <v>2</v>
      </c>
      <c r="H82" s="277">
        <v>30</v>
      </c>
      <c r="I82" s="116"/>
      <c r="J82" s="240">
        <v>30</v>
      </c>
      <c r="K82" s="117"/>
      <c r="L82" s="117"/>
      <c r="M82" s="118"/>
      <c r="N82" s="57"/>
      <c r="O82" s="48"/>
      <c r="P82" s="48"/>
      <c r="Q82" s="48"/>
      <c r="R82" s="48"/>
      <c r="S82" s="43"/>
      <c r="T82" s="44"/>
      <c r="U82" s="243"/>
      <c r="V82" s="244">
        <v>30</v>
      </c>
      <c r="W82" s="244"/>
      <c r="X82" s="244"/>
      <c r="Y82" s="245"/>
      <c r="Z82" s="43" t="s">
        <v>106</v>
      </c>
      <c r="AA82" s="44">
        <v>2</v>
      </c>
      <c r="AB82" s="57"/>
      <c r="AC82" s="48"/>
      <c r="AD82" s="48"/>
      <c r="AE82" s="48"/>
      <c r="AF82" s="48"/>
      <c r="AG82" s="43"/>
      <c r="AH82" s="44"/>
      <c r="AI82" s="57"/>
      <c r="AJ82" s="48"/>
      <c r="AK82" s="48"/>
      <c r="AL82" s="48"/>
      <c r="AM82" s="48"/>
      <c r="AN82" s="43"/>
      <c r="AO82" s="44"/>
      <c r="AP82" s="57"/>
      <c r="AQ82" s="48"/>
      <c r="AR82" s="48"/>
      <c r="AS82" s="48"/>
      <c r="AT82" s="48"/>
      <c r="AU82" s="43"/>
      <c r="AV82" s="44"/>
      <c r="AW82" s="57"/>
      <c r="AX82" s="48"/>
      <c r="AY82" s="48"/>
      <c r="AZ82" s="48"/>
      <c r="BA82" s="48"/>
      <c r="BB82" s="43"/>
      <c r="BC82" s="44"/>
    </row>
    <row r="83" spans="2:55" ht="22.5" customHeight="1">
      <c r="B83" s="119"/>
      <c r="C83" s="225" t="s">
        <v>146</v>
      </c>
      <c r="D83" s="283" t="s">
        <v>156</v>
      </c>
      <c r="E83" s="284"/>
      <c r="F83" s="124"/>
      <c r="G83" s="35">
        <v>6</v>
      </c>
      <c r="H83" s="278">
        <v>105</v>
      </c>
      <c r="I83" s="64"/>
      <c r="J83" s="253">
        <v>105</v>
      </c>
      <c r="K83" s="251"/>
      <c r="L83" s="65"/>
      <c r="M83" s="40"/>
      <c r="N83" s="30"/>
      <c r="O83" s="226"/>
      <c r="P83" s="226"/>
      <c r="Q83" s="226"/>
      <c r="R83" s="226"/>
      <c r="S83" s="52"/>
      <c r="T83" s="53"/>
      <c r="U83" s="30"/>
      <c r="V83" s="226"/>
      <c r="W83" s="226"/>
      <c r="X83" s="226"/>
      <c r="Y83" s="226"/>
      <c r="Z83" s="52"/>
      <c r="AA83" s="53"/>
      <c r="AB83" s="247"/>
      <c r="AC83" s="248">
        <v>35</v>
      </c>
      <c r="AD83" s="248"/>
      <c r="AE83" s="248"/>
      <c r="AF83" s="248"/>
      <c r="AG83" s="43" t="s">
        <v>106</v>
      </c>
      <c r="AH83" s="44">
        <v>2</v>
      </c>
      <c r="AI83" s="247"/>
      <c r="AJ83" s="248">
        <v>35</v>
      </c>
      <c r="AK83" s="248"/>
      <c r="AL83" s="248"/>
      <c r="AM83" s="248"/>
      <c r="AN83" s="43" t="s">
        <v>106</v>
      </c>
      <c r="AO83" s="44">
        <v>2</v>
      </c>
      <c r="AP83" s="247"/>
      <c r="AQ83" s="248">
        <v>35</v>
      </c>
      <c r="AR83" s="248"/>
      <c r="AS83" s="248"/>
      <c r="AT83" s="248"/>
      <c r="AU83" s="43" t="s">
        <v>106</v>
      </c>
      <c r="AV83" s="44">
        <v>2</v>
      </c>
      <c r="AW83" s="30"/>
      <c r="AX83" s="226"/>
      <c r="AY83" s="226"/>
      <c r="AZ83" s="226"/>
      <c r="BA83" s="226"/>
      <c r="BB83" s="78"/>
      <c r="BC83" s="79"/>
    </row>
    <row r="84" spans="2:55" s="8" customFormat="1" ht="21.75" customHeight="1" thickBot="1">
      <c r="B84" s="120"/>
      <c r="C84" s="26" t="s">
        <v>147</v>
      </c>
      <c r="D84" s="398" t="s">
        <v>70</v>
      </c>
      <c r="E84" s="399"/>
      <c r="F84" s="123">
        <v>2</v>
      </c>
      <c r="G84" s="36">
        <v>2</v>
      </c>
      <c r="H84" s="279">
        <v>60</v>
      </c>
      <c r="I84" s="252"/>
      <c r="J84" s="254"/>
      <c r="K84" s="255">
        <v>60</v>
      </c>
      <c r="L84" s="117"/>
      <c r="M84" s="118"/>
      <c r="N84" s="57"/>
      <c r="O84" s="48"/>
      <c r="P84" s="48"/>
      <c r="Q84" s="48"/>
      <c r="R84" s="48"/>
      <c r="S84" s="70"/>
      <c r="T84" s="71"/>
      <c r="U84" s="57"/>
      <c r="V84" s="48"/>
      <c r="W84" s="48"/>
      <c r="X84" s="48"/>
      <c r="Y84" s="48"/>
      <c r="Z84" s="70"/>
      <c r="AA84" s="71"/>
      <c r="AB84" s="57"/>
      <c r="AC84" s="48"/>
      <c r="AD84" s="48"/>
      <c r="AE84" s="48"/>
      <c r="AF84" s="48"/>
      <c r="AG84" s="70"/>
      <c r="AH84" s="71"/>
      <c r="AI84" s="57"/>
      <c r="AJ84" s="48"/>
      <c r="AK84" s="48"/>
      <c r="AL84" s="48"/>
      <c r="AM84" s="48"/>
      <c r="AN84" s="203"/>
      <c r="AO84" s="204"/>
      <c r="AP84" s="246"/>
      <c r="AQ84" s="244"/>
      <c r="AR84" s="244">
        <v>60</v>
      </c>
      <c r="AS84" s="244"/>
      <c r="AT84" s="244"/>
      <c r="AU84" s="203" t="s">
        <v>106</v>
      </c>
      <c r="AV84" s="204">
        <v>2</v>
      </c>
      <c r="AW84" s="57"/>
      <c r="AX84" s="48"/>
      <c r="AY84" s="48"/>
      <c r="AZ84" s="48"/>
      <c r="BA84" s="48"/>
      <c r="BB84" s="70"/>
      <c r="BC84" s="71"/>
    </row>
    <row r="85" spans="2:55" s="8" customFormat="1" ht="41.25" customHeight="1" thickBot="1">
      <c r="B85" s="285" t="s">
        <v>93</v>
      </c>
      <c r="C85" s="286"/>
      <c r="D85" s="286"/>
      <c r="E85" s="287"/>
      <c r="F85" s="192"/>
      <c r="G85" s="176">
        <f>SUM(G81,G82:G84)</f>
        <v>180</v>
      </c>
      <c r="H85" s="241">
        <f>SUM(H81:H84)</f>
        <v>2730</v>
      </c>
      <c r="I85" s="256">
        <f>SUM(N81,U81,AB81,AI81,AP81,AW81)</f>
        <v>465</v>
      </c>
      <c r="J85" s="257">
        <f>SUM(O81,V81,AC81,AJ81,AQ81,AX81,J82:J84)</f>
        <v>315</v>
      </c>
      <c r="K85" s="194">
        <f>SUM(K81:K84)</f>
        <v>1470</v>
      </c>
      <c r="L85" s="194">
        <f>L81</f>
        <v>330</v>
      </c>
      <c r="M85" s="195">
        <f>M81</f>
        <v>60</v>
      </c>
      <c r="N85" s="285">
        <f>SUM(N81:R81)</f>
        <v>525</v>
      </c>
      <c r="O85" s="286"/>
      <c r="P85" s="286"/>
      <c r="Q85" s="286"/>
      <c r="R85" s="286"/>
      <c r="S85" s="133"/>
      <c r="T85" s="134">
        <f>SUM(T81,T84)</f>
        <v>30</v>
      </c>
      <c r="U85" s="330">
        <f>SUM(U81:Y81,U82:Y82)</f>
        <v>510</v>
      </c>
      <c r="V85" s="286"/>
      <c r="W85" s="286"/>
      <c r="X85" s="286"/>
      <c r="Y85" s="286"/>
      <c r="Z85" s="135"/>
      <c r="AA85" s="134">
        <f>SUM(AA81,AA82)</f>
        <v>30</v>
      </c>
      <c r="AB85" s="330">
        <f>SUM(AB81:AF81,AB83:AF83)</f>
        <v>545</v>
      </c>
      <c r="AC85" s="286"/>
      <c r="AD85" s="286"/>
      <c r="AE85" s="286"/>
      <c r="AF85" s="286"/>
      <c r="AG85" s="135"/>
      <c r="AH85" s="134">
        <f>SUM(AH81:AH84)</f>
        <v>30</v>
      </c>
      <c r="AI85" s="330">
        <f>SUM(AI81:AM81,AI83:AM83)</f>
        <v>515</v>
      </c>
      <c r="AJ85" s="286"/>
      <c r="AK85" s="286"/>
      <c r="AL85" s="286"/>
      <c r="AM85" s="286"/>
      <c r="AN85" s="136"/>
      <c r="AO85" s="137">
        <f>SUM(AO81:AO84)</f>
        <v>30</v>
      </c>
      <c r="AP85" s="330">
        <f>SUM(AP81:AT81,AP83:AT83,AP84:AT84)</f>
        <v>425</v>
      </c>
      <c r="AQ85" s="286"/>
      <c r="AR85" s="286"/>
      <c r="AS85" s="286"/>
      <c r="AT85" s="286"/>
      <c r="AU85" s="135"/>
      <c r="AV85" s="134">
        <f>SUM(AV81:AV84)</f>
        <v>30</v>
      </c>
      <c r="AW85" s="285">
        <f>SUM(AW81:BA81)</f>
        <v>210</v>
      </c>
      <c r="AX85" s="286"/>
      <c r="AY85" s="286"/>
      <c r="AZ85" s="286"/>
      <c r="BA85" s="286"/>
      <c r="BB85" s="135"/>
      <c r="BC85" s="134">
        <f>SUM(BC81:BC84)</f>
        <v>30</v>
      </c>
    </row>
    <row r="86" spans="2:55" s="13" customFormat="1" ht="36.75" customHeight="1" thickBot="1">
      <c r="B86" s="285" t="s">
        <v>125</v>
      </c>
      <c r="C86" s="286"/>
      <c r="D86" s="286"/>
      <c r="E86" s="287"/>
      <c r="F86" s="192">
        <f>SUM(F16:F64,F82:F84)</f>
        <v>106</v>
      </c>
      <c r="G86" s="177">
        <f>SUM(Z86,BB86,AN86)</f>
        <v>180</v>
      </c>
      <c r="H86" s="241">
        <f>SUM(N86,AB86,AP86)</f>
        <v>2730</v>
      </c>
      <c r="I86" s="193"/>
      <c r="J86" s="194"/>
      <c r="K86" s="194"/>
      <c r="L86" s="194"/>
      <c r="M86" s="195"/>
      <c r="N86" s="330">
        <f>SUM(N85,U85)</f>
        <v>1035</v>
      </c>
      <c r="O86" s="286"/>
      <c r="P86" s="286"/>
      <c r="Q86" s="286"/>
      <c r="R86" s="286"/>
      <c r="S86" s="286"/>
      <c r="T86" s="286"/>
      <c r="U86" s="286"/>
      <c r="V86" s="286"/>
      <c r="W86" s="286"/>
      <c r="X86" s="286"/>
      <c r="Y86" s="286"/>
      <c r="Z86" s="367">
        <f>SUM(T85,AA85)</f>
        <v>60</v>
      </c>
      <c r="AA86" s="368"/>
      <c r="AB86" s="371">
        <f>SUM(AB85,AI85)</f>
        <v>1060</v>
      </c>
      <c r="AC86" s="371"/>
      <c r="AD86" s="371"/>
      <c r="AE86" s="371"/>
      <c r="AF86" s="371"/>
      <c r="AG86" s="371"/>
      <c r="AH86" s="371"/>
      <c r="AI86" s="371"/>
      <c r="AJ86" s="371"/>
      <c r="AK86" s="371"/>
      <c r="AL86" s="371"/>
      <c r="AM86" s="285"/>
      <c r="AN86" s="367">
        <f>SUM(AH85,AO85)</f>
        <v>60</v>
      </c>
      <c r="AO86" s="368"/>
      <c r="AP86" s="371">
        <f>SUM(AP85,AW85)</f>
        <v>635</v>
      </c>
      <c r="AQ86" s="371"/>
      <c r="AR86" s="371"/>
      <c r="AS86" s="371"/>
      <c r="AT86" s="371"/>
      <c r="AU86" s="371"/>
      <c r="AV86" s="371"/>
      <c r="AW86" s="371"/>
      <c r="AX86" s="371"/>
      <c r="AY86" s="371"/>
      <c r="AZ86" s="371"/>
      <c r="BA86" s="372"/>
      <c r="BB86" s="365">
        <f>SUM(AV85,BC85)</f>
        <v>60</v>
      </c>
      <c r="BC86" s="366"/>
    </row>
    <row r="87" spans="2:55" ht="18">
      <c r="B87" s="178"/>
      <c r="C87" s="121"/>
      <c r="D87" s="179"/>
      <c r="E87" s="179"/>
      <c r="F87" s="180"/>
      <c r="G87" s="178"/>
      <c r="H87" s="178"/>
      <c r="I87" s="178"/>
      <c r="J87" s="178"/>
      <c r="K87" s="178"/>
      <c r="L87" s="178"/>
      <c r="M87" s="178"/>
      <c r="N87" s="181"/>
      <c r="O87" s="181"/>
      <c r="P87" s="181"/>
      <c r="Q87" s="181"/>
      <c r="R87" s="181"/>
      <c r="S87" s="181"/>
      <c r="T87" s="181"/>
      <c r="U87" s="181"/>
      <c r="V87" s="181"/>
      <c r="W87" s="181"/>
      <c r="X87" s="181"/>
      <c r="Y87" s="181"/>
      <c r="Z87" s="181"/>
      <c r="AA87" s="181"/>
      <c r="AB87" s="181"/>
      <c r="AC87" s="181"/>
      <c r="AD87" s="181"/>
      <c r="AE87" s="181"/>
      <c r="AF87" s="181"/>
      <c r="AG87" s="181"/>
      <c r="AH87" s="181"/>
      <c r="AI87" s="181"/>
      <c r="AJ87" s="181"/>
      <c r="AK87" s="181"/>
      <c r="AL87" s="181"/>
      <c r="AM87" s="181"/>
      <c r="AN87" s="181"/>
      <c r="AO87" s="181"/>
      <c r="AP87" s="181"/>
      <c r="AQ87" s="182"/>
      <c r="AR87" s="182"/>
      <c r="AS87" s="182"/>
      <c r="AT87" s="182"/>
      <c r="AU87" s="182"/>
      <c r="AV87" s="182"/>
      <c r="AW87" s="182"/>
      <c r="AX87" s="182"/>
      <c r="AY87" s="182"/>
      <c r="AZ87" s="182"/>
      <c r="BA87" s="182"/>
      <c r="BB87" s="182"/>
      <c r="BC87" s="182"/>
    </row>
    <row r="88" spans="2:55" s="140" customFormat="1" ht="18" customHeight="1">
      <c r="B88" s="184"/>
      <c r="C88" s="196" t="s">
        <v>27</v>
      </c>
      <c r="D88" s="197" t="s">
        <v>163</v>
      </c>
      <c r="E88" s="197"/>
      <c r="F88" s="197"/>
      <c r="G88" s="197"/>
      <c r="H88" s="197"/>
      <c r="I88" s="197"/>
      <c r="J88" s="197"/>
      <c r="K88" s="197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  <c r="AG88" s="184"/>
      <c r="AH88" s="184"/>
      <c r="AI88" s="184"/>
      <c r="AJ88" s="184"/>
      <c r="AK88" s="184"/>
      <c r="AL88" s="184"/>
      <c r="AM88" s="184"/>
      <c r="AN88" s="184"/>
      <c r="AO88" s="184"/>
      <c r="AP88" s="184"/>
      <c r="AQ88" s="184"/>
      <c r="AR88" s="184"/>
      <c r="AS88" s="184"/>
      <c r="AT88" s="184"/>
      <c r="AU88" s="184"/>
      <c r="AV88" s="184"/>
      <c r="AW88" s="185"/>
      <c r="AX88" s="185"/>
      <c r="AY88" s="185"/>
      <c r="AZ88" s="185"/>
      <c r="BA88" s="185"/>
      <c r="BB88" s="185"/>
      <c r="BC88" s="185"/>
    </row>
    <row r="89" spans="2:88" s="140" customFormat="1" ht="18" customHeight="1">
      <c r="B89" s="184"/>
      <c r="C89" s="196"/>
      <c r="D89" s="197" t="s">
        <v>177</v>
      </c>
      <c r="E89" s="197"/>
      <c r="F89" s="197"/>
      <c r="G89" s="197"/>
      <c r="H89" s="197"/>
      <c r="I89" s="197"/>
      <c r="J89" s="197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305"/>
      <c r="AE89" s="305"/>
      <c r="AF89" s="184"/>
      <c r="AG89" s="184"/>
      <c r="AH89" s="184"/>
      <c r="AI89" s="184"/>
      <c r="AJ89" s="305"/>
      <c r="AK89" s="305"/>
      <c r="AL89" s="184"/>
      <c r="AM89" s="184"/>
      <c r="AN89" s="184"/>
      <c r="AO89" s="184"/>
      <c r="AP89" s="184"/>
      <c r="AQ89" s="184"/>
      <c r="AR89" s="184"/>
      <c r="AS89" s="184"/>
      <c r="AT89" s="184"/>
      <c r="AU89" s="184"/>
      <c r="AV89" s="184"/>
      <c r="AW89" s="184"/>
      <c r="AX89" s="184"/>
      <c r="AY89" s="184"/>
      <c r="AZ89" s="184"/>
      <c r="BA89" s="184"/>
      <c r="BB89" s="184"/>
      <c r="BC89" s="184"/>
      <c r="BD89" s="139"/>
      <c r="BE89" s="139"/>
      <c r="BF89" s="139"/>
      <c r="BG89" s="139"/>
      <c r="BH89" s="139"/>
      <c r="BI89" s="139"/>
      <c r="BJ89" s="139"/>
      <c r="BK89" s="139"/>
      <c r="BL89" s="139"/>
      <c r="BM89" s="139"/>
      <c r="BN89" s="139"/>
      <c r="BO89" s="139"/>
      <c r="BP89" s="139"/>
      <c r="BQ89" s="139"/>
      <c r="BR89" s="139"/>
      <c r="BS89" s="139"/>
      <c r="BT89" s="139"/>
      <c r="BU89" s="139"/>
      <c r="BV89" s="139"/>
      <c r="BW89" s="139"/>
      <c r="BX89" s="139"/>
      <c r="BY89" s="139"/>
      <c r="BZ89" s="139"/>
      <c r="CA89" s="139"/>
      <c r="CB89" s="139"/>
      <c r="CC89" s="139"/>
      <c r="CD89" s="198"/>
      <c r="CE89" s="139"/>
      <c r="CF89" s="139"/>
      <c r="CG89" s="139"/>
      <c r="CH89" s="139"/>
      <c r="CI89" s="139"/>
      <c r="CJ89" s="139"/>
    </row>
    <row r="90" spans="2:88" s="140" customFormat="1" ht="18" customHeight="1">
      <c r="B90" s="184"/>
      <c r="C90" s="196"/>
      <c r="D90" s="197" t="s">
        <v>164</v>
      </c>
      <c r="E90" s="197"/>
      <c r="F90" s="197"/>
      <c r="G90" s="197"/>
      <c r="H90" s="197"/>
      <c r="I90" s="197"/>
      <c r="J90" s="197"/>
      <c r="K90" s="184"/>
      <c r="L90" s="184"/>
      <c r="M90" s="184"/>
      <c r="N90" s="184"/>
      <c r="O90" s="184"/>
      <c r="P90" s="184"/>
      <c r="Q90" s="184"/>
      <c r="R90" s="184"/>
      <c r="S90" s="184"/>
      <c r="T90" s="18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  <c r="AF90" s="184"/>
      <c r="AG90" s="184"/>
      <c r="AH90" s="184"/>
      <c r="AI90" s="184"/>
      <c r="AJ90" s="184"/>
      <c r="AK90" s="184"/>
      <c r="AL90" s="184"/>
      <c r="AM90" s="184"/>
      <c r="AN90" s="184"/>
      <c r="AO90" s="184"/>
      <c r="AP90" s="184"/>
      <c r="AQ90" s="184"/>
      <c r="AR90" s="184"/>
      <c r="AS90" s="184"/>
      <c r="AT90" s="184"/>
      <c r="AU90" s="184"/>
      <c r="AV90" s="184"/>
      <c r="AW90" s="184"/>
      <c r="AX90" s="184"/>
      <c r="AY90" s="184"/>
      <c r="AZ90" s="184"/>
      <c r="BA90" s="184"/>
      <c r="BB90" s="184"/>
      <c r="BC90" s="184"/>
      <c r="BD90" s="139"/>
      <c r="BE90" s="139"/>
      <c r="BF90" s="139"/>
      <c r="BG90" s="139"/>
      <c r="BH90" s="139"/>
      <c r="BI90" s="139"/>
      <c r="BJ90" s="139"/>
      <c r="BK90" s="139"/>
      <c r="BL90" s="139"/>
      <c r="BM90" s="139"/>
      <c r="BN90" s="139"/>
      <c r="BO90" s="139"/>
      <c r="BP90" s="139"/>
      <c r="BQ90" s="139"/>
      <c r="BR90" s="139"/>
      <c r="BS90" s="139"/>
      <c r="BT90" s="139"/>
      <c r="BU90" s="139"/>
      <c r="BV90" s="139"/>
      <c r="BW90" s="139"/>
      <c r="BX90" s="139"/>
      <c r="BY90" s="139"/>
      <c r="BZ90" s="139"/>
      <c r="CA90" s="139"/>
      <c r="CB90" s="139"/>
      <c r="CC90" s="139"/>
      <c r="CD90" s="198"/>
      <c r="CE90" s="139"/>
      <c r="CF90" s="139"/>
      <c r="CG90" s="139"/>
      <c r="CH90" s="139"/>
      <c r="CI90" s="139"/>
      <c r="CJ90" s="139"/>
    </row>
    <row r="91" spans="2:55" s="140" customFormat="1" ht="18" customHeight="1">
      <c r="B91" s="184"/>
      <c r="C91" s="196"/>
      <c r="D91" s="199" t="s">
        <v>165</v>
      </c>
      <c r="E91" s="199"/>
      <c r="F91" s="199"/>
      <c r="G91" s="197"/>
      <c r="H91" s="197"/>
      <c r="I91" s="197"/>
      <c r="J91" s="197"/>
      <c r="K91" s="197"/>
      <c r="L91" s="218"/>
      <c r="M91" s="197"/>
      <c r="N91" s="197"/>
      <c r="O91" s="197"/>
      <c r="P91" s="197"/>
      <c r="Q91" s="197"/>
      <c r="R91" s="197"/>
      <c r="S91" s="197"/>
      <c r="T91" s="197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  <c r="AF91" s="184"/>
      <c r="AG91" s="184"/>
      <c r="AH91" s="184"/>
      <c r="AI91" s="184"/>
      <c r="AJ91" s="184"/>
      <c r="AK91" s="184"/>
      <c r="AL91" s="184"/>
      <c r="AM91" s="184"/>
      <c r="AN91" s="184"/>
      <c r="AO91" s="184"/>
      <c r="AP91" s="184"/>
      <c r="AQ91" s="184"/>
      <c r="AR91" s="184"/>
      <c r="AS91" s="184"/>
      <c r="AT91" s="184"/>
      <c r="AU91" s="184"/>
      <c r="AV91" s="184"/>
      <c r="AW91" s="185"/>
      <c r="AX91" s="185"/>
      <c r="AY91" s="185"/>
      <c r="AZ91" s="185"/>
      <c r="BA91" s="185"/>
      <c r="BB91" s="185"/>
      <c r="BC91" s="185"/>
    </row>
    <row r="92" spans="2:55" s="140" customFormat="1" ht="18" customHeight="1">
      <c r="B92" s="184"/>
      <c r="C92" s="196" t="s">
        <v>94</v>
      </c>
      <c r="D92" s="304" t="s">
        <v>167</v>
      </c>
      <c r="E92" s="304"/>
      <c r="F92" s="304"/>
      <c r="G92" s="304"/>
      <c r="H92" s="304"/>
      <c r="I92" s="304"/>
      <c r="J92" s="304"/>
      <c r="K92" s="304"/>
      <c r="L92" s="304"/>
      <c r="M92" s="304"/>
      <c r="N92" s="304"/>
      <c r="O92" s="304"/>
      <c r="P92" s="304"/>
      <c r="Q92" s="304"/>
      <c r="R92" s="304"/>
      <c r="S92" s="30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  <c r="AG92" s="184"/>
      <c r="AH92" s="184"/>
      <c r="AI92" s="184"/>
      <c r="AJ92" s="184"/>
      <c r="AK92" s="184"/>
      <c r="AL92" s="184"/>
      <c r="AM92" s="184"/>
      <c r="AN92" s="184"/>
      <c r="AO92" s="184"/>
      <c r="AP92" s="184"/>
      <c r="AQ92" s="184"/>
      <c r="AR92" s="184"/>
      <c r="AS92" s="184"/>
      <c r="AT92" s="184"/>
      <c r="AU92" s="184"/>
      <c r="AV92" s="184"/>
      <c r="AW92" s="185"/>
      <c r="AX92" s="185"/>
      <c r="AY92" s="185"/>
      <c r="AZ92" s="185"/>
      <c r="BA92" s="185"/>
      <c r="BB92" s="185"/>
      <c r="BC92" s="185"/>
    </row>
    <row r="93" spans="2:55" s="140" customFormat="1" ht="18" customHeight="1">
      <c r="B93" s="184"/>
      <c r="C93" s="196"/>
      <c r="D93" s="199" t="s">
        <v>166</v>
      </c>
      <c r="E93" s="199"/>
      <c r="F93" s="199"/>
      <c r="G93" s="200"/>
      <c r="H93" s="199"/>
      <c r="I93" s="199"/>
      <c r="J93" s="199"/>
      <c r="K93" s="199"/>
      <c r="L93" s="199"/>
      <c r="M93" s="199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84"/>
      <c r="AG93" s="184"/>
      <c r="AH93" s="184"/>
      <c r="AI93" s="184"/>
      <c r="AJ93" s="184"/>
      <c r="AK93" s="184"/>
      <c r="AL93" s="184"/>
      <c r="AM93" s="184"/>
      <c r="AN93" s="184"/>
      <c r="AO93" s="184"/>
      <c r="AP93" s="184"/>
      <c r="AQ93" s="184"/>
      <c r="AR93" s="184"/>
      <c r="AS93" s="184"/>
      <c r="AT93" s="184"/>
      <c r="AU93" s="184"/>
      <c r="AV93" s="184"/>
      <c r="AW93" s="185"/>
      <c r="AX93" s="185"/>
      <c r="AY93" s="185"/>
      <c r="AZ93" s="185"/>
      <c r="BA93" s="185"/>
      <c r="BB93" s="185"/>
      <c r="BC93" s="185"/>
    </row>
    <row r="94" spans="2:55" s="140" customFormat="1" ht="18" customHeight="1">
      <c r="B94" s="184"/>
      <c r="C94" s="196"/>
      <c r="D94" s="199" t="s">
        <v>149</v>
      </c>
      <c r="E94" s="199"/>
      <c r="F94" s="199"/>
      <c r="G94" s="200"/>
      <c r="H94" s="199"/>
      <c r="I94" s="199"/>
      <c r="J94" s="199"/>
      <c r="K94" s="199"/>
      <c r="L94" s="199"/>
      <c r="M94" s="199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  <c r="AH94" s="184"/>
      <c r="AI94" s="184"/>
      <c r="AJ94" s="184"/>
      <c r="AK94" s="184"/>
      <c r="AL94" s="184"/>
      <c r="AM94" s="184"/>
      <c r="AN94" s="184"/>
      <c r="AO94" s="184"/>
      <c r="AP94" s="184"/>
      <c r="AQ94" s="184"/>
      <c r="AR94" s="184"/>
      <c r="AS94" s="184"/>
      <c r="AT94" s="184"/>
      <c r="AU94" s="184"/>
      <c r="AV94" s="184"/>
      <c r="AW94" s="185"/>
      <c r="AX94" s="185"/>
      <c r="AY94" s="185"/>
      <c r="AZ94" s="185"/>
      <c r="BA94" s="185"/>
      <c r="BB94" s="185"/>
      <c r="BC94" s="185"/>
    </row>
    <row r="95" spans="2:55" s="140" customFormat="1" ht="18" customHeight="1">
      <c r="B95" s="184"/>
      <c r="C95" s="196"/>
      <c r="D95" s="199" t="s">
        <v>173</v>
      </c>
      <c r="E95" s="199"/>
      <c r="F95" s="199"/>
      <c r="G95" s="200"/>
      <c r="H95" s="199"/>
      <c r="I95" s="199"/>
      <c r="J95" s="199"/>
      <c r="K95" s="199"/>
      <c r="L95" s="199"/>
      <c r="M95" s="199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4"/>
      <c r="AH95" s="184"/>
      <c r="AI95" s="184"/>
      <c r="AJ95" s="184"/>
      <c r="AK95" s="184"/>
      <c r="AL95" s="184"/>
      <c r="AM95" s="184"/>
      <c r="AN95" s="184"/>
      <c r="AO95" s="184"/>
      <c r="AP95" s="184"/>
      <c r="AQ95" s="184"/>
      <c r="AR95" s="184"/>
      <c r="AS95" s="184"/>
      <c r="AT95" s="184"/>
      <c r="AU95" s="184"/>
      <c r="AV95" s="184"/>
      <c r="AW95" s="185"/>
      <c r="AX95" s="185"/>
      <c r="AY95" s="185"/>
      <c r="AZ95" s="185"/>
      <c r="BA95" s="185"/>
      <c r="BB95" s="185"/>
      <c r="BC95" s="185"/>
    </row>
    <row r="96" spans="2:55" s="140" customFormat="1" ht="18" customHeight="1">
      <c r="B96" s="184"/>
      <c r="C96" s="196" t="s">
        <v>28</v>
      </c>
      <c r="D96" s="281" t="s">
        <v>104</v>
      </c>
      <c r="E96" s="281"/>
      <c r="F96" s="281"/>
      <c r="G96" s="281"/>
      <c r="H96" s="281"/>
      <c r="I96" s="281"/>
      <c r="J96" s="281"/>
      <c r="K96" s="281"/>
      <c r="L96" s="281"/>
      <c r="M96" s="281"/>
      <c r="N96" s="281"/>
      <c r="O96" s="281"/>
      <c r="P96" s="281"/>
      <c r="Q96" s="281"/>
      <c r="R96" s="281"/>
      <c r="S96" s="281"/>
      <c r="T96" s="281"/>
      <c r="U96" s="281"/>
      <c r="V96" s="281"/>
      <c r="W96" s="281"/>
      <c r="X96" s="281"/>
      <c r="Y96" s="281"/>
      <c r="Z96" s="281"/>
      <c r="AA96" s="281"/>
      <c r="AB96" s="281"/>
      <c r="AC96" s="281"/>
      <c r="AD96" s="281"/>
      <c r="AE96" s="281"/>
      <c r="AF96" s="281"/>
      <c r="AG96" s="281"/>
      <c r="AH96" s="281"/>
      <c r="AI96" s="281"/>
      <c r="AJ96" s="281"/>
      <c r="AK96" s="281"/>
      <c r="AL96" s="281"/>
      <c r="AM96" s="281"/>
      <c r="AN96" s="281"/>
      <c r="AO96" s="281"/>
      <c r="AP96" s="184"/>
      <c r="AQ96" s="184"/>
      <c r="AR96" s="184"/>
      <c r="AS96" s="184"/>
      <c r="AT96" s="184"/>
      <c r="AU96" s="184"/>
      <c r="AV96" s="184"/>
      <c r="AW96" s="185"/>
      <c r="AX96" s="185"/>
      <c r="AY96" s="185"/>
      <c r="AZ96" s="185"/>
      <c r="BA96" s="185"/>
      <c r="BB96" s="185"/>
      <c r="BC96" s="185"/>
    </row>
    <row r="97" spans="2:55" s="140" customFormat="1" ht="18" customHeight="1">
      <c r="B97" s="184"/>
      <c r="C97" s="196" t="s">
        <v>29</v>
      </c>
      <c r="D97" s="282" t="s">
        <v>105</v>
      </c>
      <c r="E97" s="282"/>
      <c r="F97" s="282"/>
      <c r="G97" s="282"/>
      <c r="H97" s="282"/>
      <c r="I97" s="282"/>
      <c r="J97" s="282"/>
      <c r="K97" s="282"/>
      <c r="L97" s="282"/>
      <c r="M97" s="282"/>
      <c r="N97" s="282"/>
      <c r="O97" s="282"/>
      <c r="P97" s="282"/>
      <c r="Q97" s="282"/>
      <c r="R97" s="282"/>
      <c r="S97" s="282"/>
      <c r="T97" s="282"/>
      <c r="U97" s="282"/>
      <c r="V97" s="282"/>
      <c r="W97" s="282"/>
      <c r="X97" s="282"/>
      <c r="Y97" s="282"/>
      <c r="Z97" s="282"/>
      <c r="AA97" s="282"/>
      <c r="AB97" s="185"/>
      <c r="AC97" s="185"/>
      <c r="AD97" s="185"/>
      <c r="AE97" s="185"/>
      <c r="AF97" s="185"/>
      <c r="AG97" s="185"/>
      <c r="AH97" s="185"/>
      <c r="AI97" s="185"/>
      <c r="AJ97" s="185"/>
      <c r="AK97" s="185"/>
      <c r="AL97" s="185"/>
      <c r="AM97" s="185"/>
      <c r="AN97" s="185"/>
      <c r="AO97" s="185"/>
      <c r="AP97" s="184"/>
      <c r="AQ97" s="184"/>
      <c r="AR97" s="184"/>
      <c r="AS97" s="184"/>
      <c r="AT97" s="184"/>
      <c r="AU97" s="184"/>
      <c r="AV97" s="184"/>
      <c r="AW97" s="185"/>
      <c r="AX97" s="185"/>
      <c r="AY97" s="185"/>
      <c r="AZ97" s="185"/>
      <c r="BA97" s="185"/>
      <c r="BB97" s="185"/>
      <c r="BC97" s="185"/>
    </row>
    <row r="98" spans="2:55" s="140" customFormat="1" ht="18" customHeight="1">
      <c r="B98" s="184"/>
      <c r="C98" s="196" t="s">
        <v>30</v>
      </c>
      <c r="D98" s="281" t="s">
        <v>174</v>
      </c>
      <c r="E98" s="281"/>
      <c r="F98" s="281"/>
      <c r="G98" s="281"/>
      <c r="H98" s="281"/>
      <c r="I98" s="281"/>
      <c r="J98" s="281"/>
      <c r="K98" s="281"/>
      <c r="L98" s="281"/>
      <c r="M98" s="281"/>
      <c r="N98" s="281"/>
      <c r="O98" s="281"/>
      <c r="P98" s="281"/>
      <c r="Q98" s="281"/>
      <c r="R98" s="281"/>
      <c r="S98" s="281"/>
      <c r="T98" s="281"/>
      <c r="U98" s="281"/>
      <c r="V98" s="281"/>
      <c r="W98" s="281"/>
      <c r="X98" s="281"/>
      <c r="Y98" s="281"/>
      <c r="Z98" s="281"/>
      <c r="AA98" s="281"/>
      <c r="AB98" s="281"/>
      <c r="AC98" s="281"/>
      <c r="AD98" s="281"/>
      <c r="AE98" s="281"/>
      <c r="AF98" s="281"/>
      <c r="AG98" s="281"/>
      <c r="AH98" s="281"/>
      <c r="AI98" s="281"/>
      <c r="AJ98" s="281"/>
      <c r="AK98" s="281"/>
      <c r="AL98" s="281"/>
      <c r="AM98" s="184"/>
      <c r="AN98" s="184"/>
      <c r="AO98" s="184"/>
      <c r="AP98" s="184"/>
      <c r="AQ98" s="184"/>
      <c r="AR98" s="184"/>
      <c r="AS98" s="184"/>
      <c r="AT98" s="184"/>
      <c r="AU98" s="184"/>
      <c r="AV98" s="184"/>
      <c r="AW98" s="185"/>
      <c r="AX98" s="185"/>
      <c r="AY98" s="185"/>
      <c r="AZ98" s="185"/>
      <c r="BA98" s="185"/>
      <c r="BB98" s="185"/>
      <c r="BC98" s="185"/>
    </row>
    <row r="99" spans="2:55" s="140" customFormat="1" ht="18" customHeight="1">
      <c r="B99" s="184"/>
      <c r="C99" s="196" t="s">
        <v>31</v>
      </c>
      <c r="D99" s="282" t="s">
        <v>180</v>
      </c>
      <c r="E99" s="282"/>
      <c r="F99" s="282"/>
      <c r="G99" s="282"/>
      <c r="H99" s="282"/>
      <c r="I99" s="282"/>
      <c r="J99" s="282"/>
      <c r="K99" s="282"/>
      <c r="L99" s="282"/>
      <c r="M99" s="282"/>
      <c r="N99" s="282"/>
      <c r="O99" s="282"/>
      <c r="P99" s="282"/>
      <c r="Q99" s="282"/>
      <c r="R99" s="282"/>
      <c r="S99" s="282"/>
      <c r="T99" s="282"/>
      <c r="U99" s="282"/>
      <c r="V99" s="282"/>
      <c r="W99" s="282"/>
      <c r="X99" s="282"/>
      <c r="Y99" s="282"/>
      <c r="Z99" s="282"/>
      <c r="AA99" s="282"/>
      <c r="AB99" s="282"/>
      <c r="AC99" s="282"/>
      <c r="AD99" s="282"/>
      <c r="AE99" s="282"/>
      <c r="AF99" s="282"/>
      <c r="AG99" s="282"/>
      <c r="AH99" s="282"/>
      <c r="AI99" s="282"/>
      <c r="AJ99" s="282"/>
      <c r="AK99" s="282"/>
      <c r="AL99" s="282"/>
      <c r="AM99" s="282"/>
      <c r="AN99" s="282"/>
      <c r="AO99" s="282"/>
      <c r="AP99" s="184"/>
      <c r="AQ99" s="184"/>
      <c r="AR99" s="184"/>
      <c r="AS99" s="184"/>
      <c r="AT99" s="184"/>
      <c r="AU99" s="184"/>
      <c r="AV99" s="184"/>
      <c r="AW99" s="185"/>
      <c r="AX99" s="185"/>
      <c r="AY99" s="185"/>
      <c r="AZ99" s="185"/>
      <c r="BA99" s="185"/>
      <c r="BB99" s="185"/>
      <c r="BC99" s="185"/>
    </row>
    <row r="100" spans="2:55" s="202" customFormat="1" ht="18" customHeight="1">
      <c r="B100" s="182"/>
      <c r="C100" s="201"/>
      <c r="D100" s="282" t="s">
        <v>148</v>
      </c>
      <c r="E100" s="282"/>
      <c r="F100" s="282"/>
      <c r="G100" s="282"/>
      <c r="H100" s="282"/>
      <c r="I100" s="282"/>
      <c r="J100" s="282"/>
      <c r="K100" s="282"/>
      <c r="L100" s="282"/>
      <c r="M100" s="282"/>
      <c r="N100" s="282"/>
      <c r="O100" s="282"/>
      <c r="P100" s="282"/>
      <c r="Q100" s="282"/>
      <c r="R100" s="282"/>
      <c r="S100" s="282"/>
      <c r="T100" s="282"/>
      <c r="U100" s="282"/>
      <c r="V100" s="282"/>
      <c r="W100" s="282"/>
      <c r="X100" s="282"/>
      <c r="Y100" s="282"/>
      <c r="Z100" s="282"/>
      <c r="AA100" s="182"/>
      <c r="AB100" s="182"/>
      <c r="AC100" s="182"/>
      <c r="AD100" s="182"/>
      <c r="AE100" s="182"/>
      <c r="AF100" s="182"/>
      <c r="AG100" s="182"/>
      <c r="AH100" s="182"/>
      <c r="AI100" s="182"/>
      <c r="AJ100" s="182"/>
      <c r="AK100" s="182"/>
      <c r="AL100" s="182"/>
      <c r="AM100" s="182"/>
      <c r="AN100" s="182"/>
      <c r="AO100" s="182"/>
      <c r="AP100" s="182"/>
      <c r="AQ100" s="182"/>
      <c r="AR100" s="182"/>
      <c r="AS100" s="182"/>
      <c r="AT100" s="182"/>
      <c r="AU100" s="182"/>
      <c r="AV100" s="182"/>
      <c r="AW100" s="182"/>
      <c r="AX100" s="182"/>
      <c r="AY100" s="182"/>
      <c r="AZ100" s="182"/>
      <c r="BA100" s="182"/>
      <c r="BB100" s="182"/>
      <c r="BC100" s="182"/>
    </row>
    <row r="101" spans="2:55" ht="19.5" customHeight="1">
      <c r="B101" s="131"/>
      <c r="C101" s="187"/>
      <c r="D101" s="282" t="s">
        <v>175</v>
      </c>
      <c r="E101" s="282"/>
      <c r="F101" s="282"/>
      <c r="G101" s="282"/>
      <c r="H101" s="282"/>
      <c r="I101" s="282"/>
      <c r="J101" s="282"/>
      <c r="K101" s="282"/>
      <c r="L101" s="282"/>
      <c r="M101" s="282"/>
      <c r="N101" s="282"/>
      <c r="O101" s="282"/>
      <c r="P101" s="282"/>
      <c r="Q101" s="282"/>
      <c r="R101" s="282"/>
      <c r="S101" s="282"/>
      <c r="T101" s="282"/>
      <c r="U101" s="282"/>
      <c r="V101" s="282"/>
      <c r="W101" s="282"/>
      <c r="X101" s="130"/>
      <c r="Y101" s="130"/>
      <c r="Z101" s="130"/>
      <c r="AA101" s="130"/>
      <c r="AB101" s="130"/>
      <c r="AC101" s="130"/>
      <c r="AD101" s="130"/>
      <c r="AE101" s="130"/>
      <c r="AF101" s="130"/>
      <c r="AG101" s="130"/>
      <c r="AH101" s="130"/>
      <c r="AI101" s="130"/>
      <c r="AJ101" s="130"/>
      <c r="AK101" s="130"/>
      <c r="AL101" s="130"/>
      <c r="AM101" s="130"/>
      <c r="AN101" s="130"/>
      <c r="AO101" s="130"/>
      <c r="AP101" s="130"/>
      <c r="AQ101" s="130"/>
      <c r="AR101" s="130"/>
      <c r="AS101" s="130"/>
      <c r="AT101" s="130"/>
      <c r="AU101" s="130"/>
      <c r="AV101" s="130"/>
      <c r="AW101" s="130"/>
      <c r="AX101" s="130"/>
      <c r="AY101" s="130"/>
      <c r="AZ101" s="130"/>
      <c r="BA101" s="130"/>
      <c r="BB101" s="130"/>
      <c r="BC101" s="130"/>
    </row>
    <row r="102" spans="2:55" ht="17.25">
      <c r="B102" s="131"/>
      <c r="C102" s="187"/>
      <c r="D102" s="130"/>
      <c r="E102" s="130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131"/>
      <c r="Z102" s="131"/>
      <c r="AA102" s="131"/>
      <c r="AB102" s="131"/>
      <c r="AC102" s="131"/>
      <c r="AD102" s="131"/>
      <c r="AE102" s="131"/>
      <c r="AF102" s="131"/>
      <c r="AG102" s="131"/>
      <c r="AH102" s="131"/>
      <c r="AI102" s="131"/>
      <c r="AJ102" s="131"/>
      <c r="AK102" s="131"/>
      <c r="AL102" s="131"/>
      <c r="AM102" s="131"/>
      <c r="AN102" s="131"/>
      <c r="AO102" s="131"/>
      <c r="AP102" s="131"/>
      <c r="AQ102" s="131"/>
      <c r="AR102" s="131"/>
      <c r="AS102" s="131"/>
      <c r="AT102" s="131"/>
      <c r="AU102" s="131"/>
      <c r="AV102" s="131"/>
      <c r="AW102" s="131"/>
      <c r="AX102" s="131"/>
      <c r="AY102" s="131"/>
      <c r="AZ102" s="131"/>
      <c r="BA102" s="131"/>
      <c r="BB102" s="131"/>
      <c r="BC102" s="131"/>
    </row>
    <row r="103" spans="2:55" ht="17.25">
      <c r="B103" s="130"/>
      <c r="C103" s="188"/>
      <c r="D103" s="189"/>
      <c r="E103" s="189"/>
      <c r="F103" s="186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0"/>
      <c r="AG103" s="130"/>
      <c r="AH103" s="130"/>
      <c r="AI103" s="130"/>
      <c r="AJ103" s="130"/>
      <c r="AK103" s="130"/>
      <c r="AL103" s="130"/>
      <c r="AM103" s="130"/>
      <c r="AN103" s="130"/>
      <c r="AO103" s="130"/>
      <c r="AP103" s="130"/>
      <c r="AQ103" s="130"/>
      <c r="AR103" s="130"/>
      <c r="AS103" s="130"/>
      <c r="AT103" s="130"/>
      <c r="AU103" s="130"/>
      <c r="AV103" s="130"/>
      <c r="AW103" s="130"/>
      <c r="AX103" s="130"/>
      <c r="AY103" s="130"/>
      <c r="AZ103" s="130"/>
      <c r="BA103" s="130"/>
      <c r="BB103" s="130"/>
      <c r="BC103" s="130"/>
    </row>
    <row r="104" spans="2:55" ht="17.25">
      <c r="B104" s="131"/>
      <c r="C104" s="188"/>
      <c r="D104" s="189"/>
      <c r="E104" s="189"/>
      <c r="F104" s="186"/>
      <c r="G104" s="130"/>
      <c r="H104" s="130"/>
      <c r="I104" s="130"/>
      <c r="J104" s="383" t="s">
        <v>102</v>
      </c>
      <c r="K104" s="383"/>
      <c r="L104" s="383"/>
      <c r="M104" s="383"/>
      <c r="N104" s="383"/>
      <c r="O104" s="383"/>
      <c r="P104" s="383"/>
      <c r="Q104" s="383"/>
      <c r="R104" s="383"/>
      <c r="S104" s="383"/>
      <c r="T104" s="383"/>
      <c r="U104" s="384"/>
      <c r="V104" s="389" t="s">
        <v>179</v>
      </c>
      <c r="W104" s="390"/>
      <c r="X104" s="390"/>
      <c r="Y104" s="390"/>
      <c r="Z104" s="390"/>
      <c r="AA104" s="390"/>
      <c r="AB104" s="390"/>
      <c r="AC104" s="391"/>
      <c r="AD104" s="183"/>
      <c r="AE104" s="183"/>
      <c r="AF104" s="183"/>
      <c r="AG104" s="183"/>
      <c r="AH104" s="183"/>
      <c r="AI104" s="183"/>
      <c r="AJ104" s="183"/>
      <c r="AK104" s="183"/>
      <c r="AL104" s="183"/>
      <c r="AM104" s="183"/>
      <c r="AN104" s="183"/>
      <c r="AO104" s="183"/>
      <c r="AP104" s="132"/>
      <c r="AQ104" s="132"/>
      <c r="AR104" s="132"/>
      <c r="AS104" s="132"/>
      <c r="AT104" s="132"/>
      <c r="AU104" s="131"/>
      <c r="AV104" s="131"/>
      <c r="AW104" s="131"/>
      <c r="AX104" s="131"/>
      <c r="AY104" s="131"/>
      <c r="AZ104" s="131"/>
      <c r="BA104" s="131"/>
      <c r="BB104" s="131"/>
      <c r="BC104" s="131"/>
    </row>
    <row r="105" spans="2:55" ht="17.25" customHeight="1">
      <c r="B105" s="131"/>
      <c r="C105" s="187"/>
      <c r="D105" s="189"/>
      <c r="E105" s="189"/>
      <c r="F105" s="186"/>
      <c r="G105" s="130"/>
      <c r="H105" s="130"/>
      <c r="I105" s="130"/>
      <c r="J105" s="383"/>
      <c r="K105" s="383"/>
      <c r="L105" s="383"/>
      <c r="M105" s="383"/>
      <c r="N105" s="383"/>
      <c r="O105" s="383"/>
      <c r="P105" s="383"/>
      <c r="Q105" s="383"/>
      <c r="R105" s="383"/>
      <c r="S105" s="383"/>
      <c r="T105" s="383"/>
      <c r="U105" s="384"/>
      <c r="V105" s="392"/>
      <c r="W105" s="393"/>
      <c r="X105" s="393"/>
      <c r="Y105" s="393"/>
      <c r="Z105" s="393"/>
      <c r="AA105" s="393"/>
      <c r="AB105" s="393"/>
      <c r="AC105" s="394"/>
      <c r="AD105" s="132"/>
      <c r="AE105" s="132"/>
      <c r="AF105" s="280"/>
      <c r="AG105" s="280"/>
      <c r="AH105" s="280"/>
      <c r="AI105" s="280"/>
      <c r="AJ105" s="280"/>
      <c r="AK105" s="280"/>
      <c r="AL105" s="280"/>
      <c r="AM105" s="280"/>
      <c r="AN105" s="280"/>
      <c r="AO105" s="280"/>
      <c r="AP105" s="280"/>
      <c r="AQ105" s="280"/>
      <c r="AR105" s="280"/>
      <c r="AS105" s="280"/>
      <c r="AT105" s="280"/>
      <c r="AU105" s="131"/>
      <c r="AV105" s="131"/>
      <c r="AW105" s="131"/>
      <c r="AX105" s="131"/>
      <c r="AY105" s="131"/>
      <c r="AZ105" s="131"/>
      <c r="BA105" s="131"/>
      <c r="BB105" s="131"/>
      <c r="BC105" s="131"/>
    </row>
    <row r="106" spans="2:55" ht="17.25" customHeight="1">
      <c r="B106" s="131"/>
      <c r="C106" s="187"/>
      <c r="D106" s="189"/>
      <c r="E106" s="189"/>
      <c r="F106" s="186"/>
      <c r="G106" s="130"/>
      <c r="H106" s="130"/>
      <c r="I106" s="130"/>
      <c r="J106" s="383" t="s">
        <v>150</v>
      </c>
      <c r="K106" s="383"/>
      <c r="L106" s="383"/>
      <c r="M106" s="383"/>
      <c r="N106" s="383"/>
      <c r="O106" s="383"/>
      <c r="P106" s="383"/>
      <c r="Q106" s="383"/>
      <c r="R106" s="383"/>
      <c r="S106" s="383"/>
      <c r="T106" s="383"/>
      <c r="U106" s="384"/>
      <c r="V106" s="392"/>
      <c r="W106" s="393"/>
      <c r="X106" s="393"/>
      <c r="Y106" s="393"/>
      <c r="Z106" s="393"/>
      <c r="AA106" s="393"/>
      <c r="AB106" s="393"/>
      <c r="AC106" s="394"/>
      <c r="AD106" s="132"/>
      <c r="AE106" s="132"/>
      <c r="AF106" s="280"/>
      <c r="AG106" s="280"/>
      <c r="AH106" s="280"/>
      <c r="AI106" s="280"/>
      <c r="AJ106" s="280"/>
      <c r="AK106" s="280"/>
      <c r="AL106" s="280"/>
      <c r="AM106" s="280"/>
      <c r="AN106" s="280"/>
      <c r="AO106" s="280"/>
      <c r="AP106" s="280"/>
      <c r="AQ106" s="280"/>
      <c r="AR106" s="280"/>
      <c r="AS106" s="280"/>
      <c r="AT106" s="280"/>
      <c r="AU106" s="131"/>
      <c r="AV106" s="131"/>
      <c r="AW106" s="131"/>
      <c r="AX106" s="131"/>
      <c r="AY106" s="131"/>
      <c r="AZ106" s="131"/>
      <c r="BA106" s="131"/>
      <c r="BB106" s="131"/>
      <c r="BC106" s="131"/>
    </row>
    <row r="107" spans="2:55" ht="17.25" customHeight="1">
      <c r="B107" s="131"/>
      <c r="C107" s="187"/>
      <c r="D107" s="189"/>
      <c r="E107" s="189"/>
      <c r="F107" s="186"/>
      <c r="G107" s="130"/>
      <c r="H107" s="130"/>
      <c r="I107" s="130"/>
      <c r="J107" s="383"/>
      <c r="K107" s="383"/>
      <c r="L107" s="383"/>
      <c r="M107" s="383"/>
      <c r="N107" s="383"/>
      <c r="O107" s="383"/>
      <c r="P107" s="383"/>
      <c r="Q107" s="383"/>
      <c r="R107" s="383"/>
      <c r="S107" s="383"/>
      <c r="T107" s="383"/>
      <c r="U107" s="384"/>
      <c r="V107" s="395"/>
      <c r="W107" s="396"/>
      <c r="X107" s="396"/>
      <c r="Y107" s="396"/>
      <c r="Z107" s="396"/>
      <c r="AA107" s="396"/>
      <c r="AB107" s="396"/>
      <c r="AC107" s="397"/>
      <c r="AD107" s="132"/>
      <c r="AE107" s="183"/>
      <c r="AF107" s="280"/>
      <c r="AG107" s="280"/>
      <c r="AH107" s="280"/>
      <c r="AI107" s="280"/>
      <c r="AJ107" s="280"/>
      <c r="AK107" s="280"/>
      <c r="AL107" s="280"/>
      <c r="AM107" s="280"/>
      <c r="AN107" s="280"/>
      <c r="AO107" s="280"/>
      <c r="AP107" s="280"/>
      <c r="AQ107" s="280"/>
      <c r="AR107" s="280"/>
      <c r="AS107" s="280"/>
      <c r="AT107" s="280"/>
      <c r="AU107" s="131"/>
      <c r="AV107" s="131"/>
      <c r="AW107" s="131"/>
      <c r="AX107" s="131"/>
      <c r="AY107" s="131"/>
      <c r="AZ107" s="131"/>
      <c r="BA107" s="131"/>
      <c r="BB107" s="131"/>
      <c r="BC107" s="131"/>
    </row>
    <row r="108" spans="2:55" ht="17.25" customHeight="1">
      <c r="B108" s="131"/>
      <c r="C108" s="187"/>
      <c r="D108" s="189"/>
      <c r="E108" s="189"/>
      <c r="F108" s="186"/>
      <c r="G108" s="130"/>
      <c r="H108" s="130"/>
      <c r="I108" s="130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2"/>
      <c r="AE108" s="132"/>
      <c r="AF108" s="280"/>
      <c r="AG108" s="280"/>
      <c r="AH108" s="280"/>
      <c r="AI108" s="280"/>
      <c r="AJ108" s="280"/>
      <c r="AK108" s="280"/>
      <c r="AL108" s="280"/>
      <c r="AM108" s="280"/>
      <c r="AN108" s="280"/>
      <c r="AO108" s="280"/>
      <c r="AP108" s="280"/>
      <c r="AQ108" s="280"/>
      <c r="AR108" s="280"/>
      <c r="AS108" s="280"/>
      <c r="AT108" s="280"/>
      <c r="AU108" s="131"/>
      <c r="AV108" s="131"/>
      <c r="AW108" s="131"/>
      <c r="AX108" s="131"/>
      <c r="AY108" s="131"/>
      <c r="AZ108" s="131"/>
      <c r="BA108" s="131"/>
      <c r="BB108" s="131"/>
      <c r="BC108" s="131"/>
    </row>
    <row r="109" spans="2:55" ht="17.25">
      <c r="B109" s="130"/>
      <c r="C109" s="187"/>
      <c r="D109" s="189"/>
      <c r="E109" s="189"/>
      <c r="F109" s="186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0"/>
      <c r="AM109" s="130"/>
      <c r="AN109" s="130"/>
      <c r="AO109" s="130"/>
      <c r="AP109" s="130"/>
      <c r="AQ109" s="130"/>
      <c r="AR109" s="130"/>
      <c r="AS109" s="130"/>
      <c r="AT109" s="130"/>
      <c r="AU109" s="130"/>
      <c r="AV109" s="130"/>
      <c r="AW109" s="130"/>
      <c r="AX109" s="130"/>
      <c r="AY109" s="130"/>
      <c r="AZ109" s="130"/>
      <c r="BA109" s="130"/>
      <c r="BB109" s="130"/>
      <c r="BC109" s="130"/>
    </row>
    <row r="110" spans="2:55" ht="17.25">
      <c r="B110" s="130"/>
      <c r="C110" s="187"/>
      <c r="D110" s="189"/>
      <c r="E110" s="189"/>
      <c r="F110" s="186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AJ110" s="130"/>
      <c r="AK110" s="130"/>
      <c r="AL110" s="130"/>
      <c r="AM110" s="130"/>
      <c r="AN110" s="130"/>
      <c r="AO110" s="130"/>
      <c r="AP110" s="130"/>
      <c r="AQ110" s="130"/>
      <c r="AR110" s="130"/>
      <c r="AS110" s="130"/>
      <c r="AT110" s="130"/>
      <c r="AU110" s="130"/>
      <c r="AV110" s="130"/>
      <c r="AW110" s="130"/>
      <c r="AX110" s="130"/>
      <c r="AY110" s="130"/>
      <c r="AZ110" s="130"/>
      <c r="BA110" s="130"/>
      <c r="BB110" s="130"/>
      <c r="BC110" s="130"/>
    </row>
    <row r="111" spans="2:55" ht="17.25">
      <c r="B111" s="130"/>
      <c r="C111" s="187"/>
      <c r="D111" s="189"/>
      <c r="E111" s="189"/>
      <c r="F111" s="186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0"/>
      <c r="AG111" s="130"/>
      <c r="AH111" s="130"/>
      <c r="AI111" s="130"/>
      <c r="AJ111" s="130"/>
      <c r="AK111" s="130"/>
      <c r="AL111" s="130"/>
      <c r="AM111" s="130"/>
      <c r="AN111" s="130"/>
      <c r="AO111" s="130"/>
      <c r="AP111" s="130"/>
      <c r="AQ111" s="130"/>
      <c r="AR111" s="130"/>
      <c r="AS111" s="130"/>
      <c r="AT111" s="130"/>
      <c r="AU111" s="130"/>
      <c r="AV111" s="130"/>
      <c r="AW111" s="130"/>
      <c r="AX111" s="130"/>
      <c r="AY111" s="130"/>
      <c r="AZ111" s="130"/>
      <c r="BA111" s="130"/>
      <c r="BB111" s="130"/>
      <c r="BC111" s="130"/>
    </row>
    <row r="112" spans="2:55" ht="17.25">
      <c r="B112" s="130"/>
      <c r="C112" s="187"/>
      <c r="D112" s="189"/>
      <c r="E112" s="189"/>
      <c r="F112" s="186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  <c r="AM112" s="130"/>
      <c r="AN112" s="130"/>
      <c r="AO112" s="130"/>
      <c r="AP112" s="130"/>
      <c r="AQ112" s="130"/>
      <c r="AR112" s="130"/>
      <c r="AS112" s="130"/>
      <c r="AT112" s="130"/>
      <c r="AU112" s="130"/>
      <c r="AV112" s="130"/>
      <c r="AW112" s="130"/>
      <c r="AX112" s="130"/>
      <c r="AY112" s="130"/>
      <c r="AZ112" s="130"/>
      <c r="BA112" s="130"/>
      <c r="BB112" s="130"/>
      <c r="BC112" s="130"/>
    </row>
    <row r="113" spans="2:55" ht="17.25">
      <c r="B113" s="130"/>
      <c r="C113" s="187"/>
      <c r="D113" s="189"/>
      <c r="E113" s="189"/>
      <c r="F113" s="186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0"/>
      <c r="AG113" s="130"/>
      <c r="AH113" s="130"/>
      <c r="AI113" s="130"/>
      <c r="AJ113" s="130"/>
      <c r="AK113" s="130"/>
      <c r="AL113" s="130"/>
      <c r="AM113" s="130"/>
      <c r="AN113" s="130"/>
      <c r="AO113" s="130"/>
      <c r="AP113" s="130"/>
      <c r="AQ113" s="130"/>
      <c r="AR113" s="130"/>
      <c r="AS113" s="130"/>
      <c r="AT113" s="130"/>
      <c r="AU113" s="130"/>
      <c r="AV113" s="130"/>
      <c r="AW113" s="130"/>
      <c r="AX113" s="130"/>
      <c r="AY113" s="130"/>
      <c r="AZ113" s="130"/>
      <c r="BA113" s="130"/>
      <c r="BB113" s="130"/>
      <c r="BC113" s="130"/>
    </row>
    <row r="114" spans="2:55" ht="17.25">
      <c r="B114" s="130"/>
      <c r="C114" s="187"/>
      <c r="D114" s="189"/>
      <c r="E114" s="189"/>
      <c r="F114" s="186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30"/>
      <c r="AG114" s="130"/>
      <c r="AH114" s="130"/>
      <c r="AI114" s="130"/>
      <c r="AJ114" s="130"/>
      <c r="AK114" s="130"/>
      <c r="AL114" s="130"/>
      <c r="AM114" s="130"/>
      <c r="AN114" s="130"/>
      <c r="AO114" s="130"/>
      <c r="AP114" s="130"/>
      <c r="AQ114" s="130"/>
      <c r="AR114" s="130"/>
      <c r="AS114" s="130"/>
      <c r="AT114" s="130"/>
      <c r="AU114" s="130"/>
      <c r="AV114" s="130"/>
      <c r="AW114" s="130"/>
      <c r="AX114" s="130"/>
      <c r="AY114" s="130"/>
      <c r="AZ114" s="130"/>
      <c r="BA114" s="130"/>
      <c r="BB114" s="130"/>
      <c r="BC114" s="130"/>
    </row>
    <row r="115" spans="2:55" ht="17.25">
      <c r="B115" s="130"/>
      <c r="C115" s="187"/>
      <c r="D115" s="189"/>
      <c r="E115" s="189"/>
      <c r="F115" s="186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  <c r="T115" s="130"/>
      <c r="U115" s="130"/>
      <c r="V115" s="130"/>
      <c r="W115" s="130"/>
      <c r="X115" s="130"/>
      <c r="Y115" s="130"/>
      <c r="Z115" s="130"/>
      <c r="AA115" s="130"/>
      <c r="AB115" s="130"/>
      <c r="AC115" s="130"/>
      <c r="AD115" s="130"/>
      <c r="AE115" s="130"/>
      <c r="AF115" s="130"/>
      <c r="AG115" s="130"/>
      <c r="AH115" s="130"/>
      <c r="AI115" s="130"/>
      <c r="AJ115" s="130"/>
      <c r="AK115" s="130"/>
      <c r="AL115" s="130"/>
      <c r="AM115" s="130"/>
      <c r="AN115" s="130"/>
      <c r="AO115" s="130"/>
      <c r="AP115" s="130"/>
      <c r="AQ115" s="130"/>
      <c r="AR115" s="130"/>
      <c r="AS115" s="130"/>
      <c r="AT115" s="130"/>
      <c r="AU115" s="130"/>
      <c r="AV115" s="130"/>
      <c r="AW115" s="130"/>
      <c r="AX115" s="130"/>
      <c r="AY115" s="130"/>
      <c r="AZ115" s="130"/>
      <c r="BA115" s="130"/>
      <c r="BB115" s="130"/>
      <c r="BC115" s="130"/>
    </row>
    <row r="4566" spans="2:55" ht="17.25">
      <c r="B4566" s="2"/>
      <c r="D4566" s="2"/>
      <c r="E4566" s="2"/>
      <c r="F4566" s="125"/>
      <c r="G4566" s="2"/>
      <c r="H4566" s="2"/>
      <c r="I4566" s="2"/>
      <c r="J4566" s="17"/>
      <c r="K4566" s="2"/>
      <c r="L4566" s="2"/>
      <c r="M4566" s="2"/>
      <c r="N4566" s="2"/>
      <c r="O4566" s="2"/>
      <c r="P4566" s="2"/>
      <c r="Q4566" s="2"/>
      <c r="R4566" s="2"/>
      <c r="S4566" s="2"/>
      <c r="T4566" s="2"/>
      <c r="U4566" s="2"/>
      <c r="V4566" s="2"/>
      <c r="W4566" s="2"/>
      <c r="X4566" s="2"/>
      <c r="Y4566" s="2"/>
      <c r="Z4566" s="2"/>
      <c r="AA4566" s="2"/>
      <c r="AB4566" s="2"/>
      <c r="AC4566" s="2"/>
      <c r="AD4566" s="2"/>
      <c r="AE4566" s="2"/>
      <c r="AF4566" s="2"/>
      <c r="AG4566" s="2"/>
      <c r="AH4566" s="2"/>
      <c r="AI4566" s="2"/>
      <c r="AJ4566" s="2"/>
      <c r="AK4566" s="2"/>
      <c r="AL4566" s="2"/>
      <c r="AM4566" s="2"/>
      <c r="AN4566" s="2"/>
      <c r="AO4566" s="2"/>
      <c r="AP4566" s="2"/>
      <c r="AQ4566" s="2"/>
      <c r="AR4566" s="2"/>
      <c r="AS4566" s="2"/>
      <c r="AT4566" s="2"/>
      <c r="AU4566" s="2"/>
      <c r="AV4566" s="2"/>
      <c r="AW4566" s="2"/>
      <c r="AX4566" s="2"/>
      <c r="AY4566" s="2"/>
      <c r="AZ4566" s="2"/>
      <c r="BA4566" s="2"/>
      <c r="BB4566" s="2"/>
      <c r="BC4566" s="2"/>
    </row>
    <row r="4568" spans="2:55" ht="17.25">
      <c r="B4568" s="2"/>
      <c r="C4568" s="29"/>
      <c r="D4568" s="2"/>
      <c r="E4568" s="2"/>
      <c r="F4568" s="2"/>
      <c r="G4568" s="2"/>
      <c r="H4568" s="2"/>
      <c r="I4568" s="2"/>
      <c r="J4568" s="2"/>
      <c r="K4568" s="2"/>
      <c r="L4568" s="2"/>
      <c r="M4568" s="2"/>
      <c r="N4568" s="2"/>
      <c r="O4568" s="2"/>
      <c r="P4568" s="2"/>
      <c r="Q4568" s="2"/>
      <c r="R4568" s="2"/>
      <c r="S4568" s="2"/>
      <c r="T4568" s="2"/>
      <c r="U4568" s="2"/>
      <c r="V4568" s="2"/>
      <c r="W4568" s="2"/>
      <c r="X4568" s="2"/>
      <c r="Y4568" s="2"/>
      <c r="Z4568" s="2"/>
      <c r="AA4568" s="2"/>
      <c r="AB4568" s="2"/>
      <c r="AC4568" s="2"/>
      <c r="AD4568" s="2"/>
      <c r="AE4568" s="2"/>
      <c r="AF4568" s="2"/>
      <c r="AG4568" s="2"/>
      <c r="AH4568" s="2"/>
      <c r="AI4568" s="2"/>
      <c r="AJ4568" s="2"/>
      <c r="AK4568" s="2"/>
      <c r="AL4568" s="2"/>
      <c r="AM4568" s="2"/>
      <c r="AN4568" s="2"/>
      <c r="AO4568" s="2"/>
      <c r="AP4568" s="2"/>
      <c r="AQ4568" s="2"/>
      <c r="AR4568" s="2"/>
      <c r="AS4568" s="2"/>
      <c r="AT4568" s="2"/>
      <c r="AU4568" s="2"/>
      <c r="AV4568" s="2"/>
      <c r="AW4568" s="2"/>
      <c r="AX4568" s="2"/>
      <c r="AY4568" s="2"/>
      <c r="AZ4568" s="2"/>
      <c r="BA4568" s="2"/>
      <c r="BB4568" s="2"/>
      <c r="BC4568" s="2"/>
    </row>
  </sheetData>
  <sheetProtection/>
  <mergeCells count="116">
    <mergeCell ref="J104:U105"/>
    <mergeCell ref="D39:E40"/>
    <mergeCell ref="E42:E43"/>
    <mergeCell ref="C44:C45"/>
    <mergeCell ref="D44:E45"/>
    <mergeCell ref="V104:AC107"/>
    <mergeCell ref="D73:E73"/>
    <mergeCell ref="D84:E84"/>
    <mergeCell ref="B81:E81"/>
    <mergeCell ref="B80:E80"/>
    <mergeCell ref="J106:U107"/>
    <mergeCell ref="N86:Y86"/>
    <mergeCell ref="N85:R85"/>
    <mergeCell ref="AN86:AO86"/>
    <mergeCell ref="D97:AA97"/>
    <mergeCell ref="D101:W101"/>
    <mergeCell ref="D100:Z100"/>
    <mergeCell ref="D96:AO96"/>
    <mergeCell ref="U85:Y85"/>
    <mergeCell ref="AB86:AM86"/>
    <mergeCell ref="D42:D43"/>
    <mergeCell ref="B76:B78"/>
    <mergeCell ref="D69:E69"/>
    <mergeCell ref="D67:E67"/>
    <mergeCell ref="D82:E82"/>
    <mergeCell ref="D78:E78"/>
    <mergeCell ref="C42:C43"/>
    <mergeCell ref="D57:E57"/>
    <mergeCell ref="D64:E64"/>
    <mergeCell ref="D72:E72"/>
    <mergeCell ref="D7:F7"/>
    <mergeCell ref="B27:E27"/>
    <mergeCell ref="AI13:AO13"/>
    <mergeCell ref="D8:F8"/>
    <mergeCell ref="D9:F9"/>
    <mergeCell ref="AP86:BA86"/>
    <mergeCell ref="D34:E34"/>
    <mergeCell ref="D68:E68"/>
    <mergeCell ref="AP12:BC12"/>
    <mergeCell ref="H13:H14"/>
    <mergeCell ref="AP13:AV13"/>
    <mergeCell ref="BB86:BC86"/>
    <mergeCell ref="B79:E79"/>
    <mergeCell ref="C70:F70"/>
    <mergeCell ref="B53:BC53"/>
    <mergeCell ref="D48:E48"/>
    <mergeCell ref="D77:E77"/>
    <mergeCell ref="Z86:AA86"/>
    <mergeCell ref="AI85:AM85"/>
    <mergeCell ref="D49:E49"/>
    <mergeCell ref="G6:AI6"/>
    <mergeCell ref="G8:U8"/>
    <mergeCell ref="G10:U10"/>
    <mergeCell ref="G11:AB11"/>
    <mergeCell ref="AP5:BC5"/>
    <mergeCell ref="G9:U9"/>
    <mergeCell ref="AP11:BC11"/>
    <mergeCell ref="G7:AU7"/>
    <mergeCell ref="I13:M13"/>
    <mergeCell ref="C12:C14"/>
    <mergeCell ref="G12:G14"/>
    <mergeCell ref="AB12:AO12"/>
    <mergeCell ref="AB13:AH13"/>
    <mergeCell ref="H12:M12"/>
    <mergeCell ref="N12:AA12"/>
    <mergeCell ref="N13:T13"/>
    <mergeCell ref="U13:AA13"/>
    <mergeCell ref="AW13:BC13"/>
    <mergeCell ref="D12:E14"/>
    <mergeCell ref="D63:E63"/>
    <mergeCell ref="B85:E85"/>
    <mergeCell ref="B15:BC15"/>
    <mergeCell ref="B28:B40"/>
    <mergeCell ref="C39:C40"/>
    <mergeCell ref="AP85:AT85"/>
    <mergeCell ref="B12:B14"/>
    <mergeCell ref="F12:F14"/>
    <mergeCell ref="C65:F65"/>
    <mergeCell ref="C75:F75"/>
    <mergeCell ref="B58:E58"/>
    <mergeCell ref="B59:BC59"/>
    <mergeCell ref="D61:E61"/>
    <mergeCell ref="AB85:AF85"/>
    <mergeCell ref="B74:B75"/>
    <mergeCell ref="AW85:BA85"/>
    <mergeCell ref="D71:E71"/>
    <mergeCell ref="B41:E41"/>
    <mergeCell ref="B2:K2"/>
    <mergeCell ref="B4:M4"/>
    <mergeCell ref="D47:E47"/>
    <mergeCell ref="B52:E52"/>
    <mergeCell ref="B51:E51"/>
    <mergeCell ref="D36:E36"/>
    <mergeCell ref="D11:F11"/>
    <mergeCell ref="D6:F6"/>
    <mergeCell ref="D10:F10"/>
    <mergeCell ref="AD2:BB2"/>
    <mergeCell ref="C16:C17"/>
    <mergeCell ref="D74:E74"/>
    <mergeCell ref="D92:S92"/>
    <mergeCell ref="AD89:AE89"/>
    <mergeCell ref="AJ89:AK89"/>
    <mergeCell ref="D54:E54"/>
    <mergeCell ref="D19:E19"/>
    <mergeCell ref="D30:E30"/>
    <mergeCell ref="D16:E17"/>
    <mergeCell ref="D98:AL98"/>
    <mergeCell ref="D99:AO99"/>
    <mergeCell ref="D83:E83"/>
    <mergeCell ref="B86:E86"/>
    <mergeCell ref="D50:E50"/>
    <mergeCell ref="B16:B26"/>
    <mergeCell ref="B42:B50"/>
    <mergeCell ref="D62:E62"/>
    <mergeCell ref="D66:E66"/>
    <mergeCell ref="C60:F60"/>
  </mergeCells>
  <printOptions horizontalCentered="1"/>
  <pageMargins left="0.2362204724409449" right="0.2362204724409449" top="0.1968503937007874" bottom="0.1968503937007874" header="0.31496062992125984" footer="0"/>
  <pageSetup fitToHeight="0" horizontalDpi="600" verticalDpi="600" orientation="portrait" paperSize="8" scale="4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1" sqref="A3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Pawłowska-Jachura Sylwia</cp:lastModifiedBy>
  <cp:lastPrinted>2021-06-21T02:42:33Z</cp:lastPrinted>
  <dcterms:created xsi:type="dcterms:W3CDTF">2007-12-04T15:57:32Z</dcterms:created>
  <dcterms:modified xsi:type="dcterms:W3CDTF">2021-07-22T12:18:07Z</dcterms:modified>
  <cp:category/>
  <cp:version/>
  <cp:contentType/>
  <cp:contentStatus/>
</cp:coreProperties>
</file>