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369"/>
  </bookViews>
  <sheets>
    <sheet name="biotechnologia I st." sheetId="9" r:id="rId1"/>
    <sheet name="Arkusz2" sheetId="2" state="hidden" r:id="rId2"/>
    <sheet name="Arkusz3" sheetId="3" state="hidden" r:id="rId3"/>
  </sheets>
  <definedNames>
    <definedName name="_xlnm._FilterDatabase" localSheetId="0" hidden="1">'biotechnologia I st.'!$G$1:$G$124</definedName>
    <definedName name="_xlnm.Print_Area" localSheetId="0">'biotechnologia I st.'!$A$1:$BC$104</definedName>
  </definedNames>
  <calcPr calcId="145621"/>
</workbook>
</file>

<file path=xl/calcChain.xml><?xml version="1.0" encoding="utf-8"?>
<calcChain xmlns="http://schemas.openxmlformats.org/spreadsheetml/2006/main">
  <c r="AZ77" i="9" l="1"/>
  <c r="AY77" i="9"/>
  <c r="AW77" i="9"/>
  <c r="AS77" i="9"/>
  <c r="AR77" i="9"/>
  <c r="AP77" i="9"/>
  <c r="AK77" i="9" l="1"/>
  <c r="AI77" i="9"/>
  <c r="AL81" i="9"/>
  <c r="AD77" i="9"/>
  <c r="AB77" i="9"/>
  <c r="X81" i="9"/>
  <c r="U81" i="9"/>
  <c r="W77" i="9"/>
  <c r="U77" i="9"/>
  <c r="X77" i="9"/>
  <c r="R87" i="9"/>
  <c r="Q87" i="9"/>
  <c r="P87" i="9"/>
  <c r="O87" i="9"/>
  <c r="N87" i="9"/>
  <c r="AF81" i="9"/>
  <c r="AE81" i="9"/>
  <c r="AD81" i="9"/>
  <c r="AC81" i="9"/>
  <c r="AB81" i="9"/>
  <c r="Y81" i="9"/>
  <c r="W81" i="9"/>
  <c r="V81" i="9"/>
  <c r="R81" i="9"/>
  <c r="Q81" i="9"/>
  <c r="P81" i="9"/>
  <c r="O81" i="9"/>
  <c r="N81" i="9"/>
  <c r="BA77" i="9"/>
  <c r="AX77" i="9"/>
  <c r="AT77" i="9"/>
  <c r="AQ77" i="9"/>
  <c r="AM77" i="9"/>
  <c r="AL77" i="9"/>
  <c r="AJ77" i="9"/>
  <c r="AF77" i="9"/>
  <c r="AE77" i="9"/>
  <c r="AC77" i="9"/>
  <c r="Y77" i="9"/>
  <c r="V77" i="9"/>
  <c r="R77" i="9"/>
  <c r="Q77" i="9"/>
  <c r="P77" i="9"/>
  <c r="O77" i="9"/>
  <c r="N77" i="9"/>
  <c r="T77" i="9"/>
  <c r="AA77" i="9"/>
  <c r="AH77" i="9"/>
  <c r="AO77" i="9"/>
  <c r="AV77" i="9"/>
  <c r="D64" i="9"/>
  <c r="C64" i="9"/>
  <c r="BC81" i="9"/>
  <c r="BA81" i="9"/>
  <c r="AZ81" i="9"/>
  <c r="AY81" i="9"/>
  <c r="AX81" i="9"/>
  <c r="AW81" i="9"/>
  <c r="AV81" i="9"/>
  <c r="AT81" i="9"/>
  <c r="AS81" i="9"/>
  <c r="AR81" i="9"/>
  <c r="AQ81" i="9"/>
  <c r="AP81" i="9"/>
  <c r="AO81" i="9"/>
  <c r="AM81" i="9"/>
  <c r="AK81" i="9"/>
  <c r="AJ81" i="9"/>
  <c r="AI81" i="9"/>
  <c r="AH81" i="9"/>
  <c r="AA81" i="9"/>
  <c r="BC77" i="9"/>
  <c r="T81" i="9"/>
  <c r="F55" i="9"/>
  <c r="E55" i="9"/>
  <c r="E64" i="9"/>
  <c r="F64" i="9"/>
  <c r="C55" i="9"/>
  <c r="E28" i="9"/>
  <c r="F20" i="9"/>
  <c r="D20" i="9"/>
  <c r="C20" i="9"/>
  <c r="F11" i="9"/>
  <c r="D11" i="9"/>
  <c r="E11" i="9"/>
  <c r="C11" i="9"/>
  <c r="F28" i="9" l="1"/>
  <c r="C28" i="9"/>
  <c r="T87" i="9" l="1"/>
  <c r="H81" i="9"/>
  <c r="G81" i="9"/>
  <c r="F81" i="9"/>
  <c r="E81" i="9"/>
  <c r="C81" i="9"/>
  <c r="D55" i="9"/>
  <c r="D28" i="9"/>
  <c r="E20" i="9"/>
  <c r="C77" i="9"/>
  <c r="G28" i="9" l="1"/>
  <c r="H28" i="9"/>
  <c r="F77" i="9"/>
  <c r="E77" i="9"/>
  <c r="D87" i="9" l="1"/>
  <c r="C87" i="9"/>
  <c r="G87" i="9"/>
  <c r="BC87" i="9"/>
  <c r="G20" i="9"/>
  <c r="H11" i="9"/>
  <c r="BA87" i="9"/>
  <c r="AZ87" i="9"/>
  <c r="AY87" i="9"/>
  <c r="AX87" i="9"/>
  <c r="AW87" i="9"/>
  <c r="AV87" i="9"/>
  <c r="AT87" i="9"/>
  <c r="AS87" i="9"/>
  <c r="AR87" i="9"/>
  <c r="AQ87" i="9"/>
  <c r="AP87" i="9"/>
  <c r="AO87" i="9"/>
  <c r="AM87" i="9"/>
  <c r="AL87" i="9"/>
  <c r="AK87" i="9"/>
  <c r="AJ87" i="9"/>
  <c r="AI87" i="9"/>
  <c r="AH87" i="9"/>
  <c r="AF87" i="9"/>
  <c r="AE87" i="9"/>
  <c r="AD87" i="9"/>
  <c r="AC87" i="9"/>
  <c r="AB87" i="9"/>
  <c r="AA87" i="9"/>
  <c r="Y87" i="9"/>
  <c r="X87" i="9"/>
  <c r="W87" i="9"/>
  <c r="V87" i="9"/>
  <c r="U87" i="9"/>
  <c r="H87" i="9"/>
  <c r="F87" i="9"/>
  <c r="F88" i="9" s="1"/>
  <c r="E87" i="9"/>
  <c r="E88" i="9" s="1"/>
  <c r="G64" i="9"/>
  <c r="D77" i="9"/>
  <c r="H55" i="9"/>
  <c r="G11" i="9"/>
  <c r="D88" i="9" l="1"/>
  <c r="C88" i="9"/>
  <c r="O88" i="9"/>
  <c r="W88" i="9"/>
  <c r="AA88" i="9"/>
  <c r="T88" i="9"/>
  <c r="X88" i="9"/>
  <c r="N88" i="9"/>
  <c r="R88" i="9"/>
  <c r="V88" i="9"/>
  <c r="P88" i="9"/>
  <c r="Q88" i="9"/>
  <c r="U88" i="9"/>
  <c r="Y88" i="9"/>
  <c r="H20" i="9"/>
  <c r="G55" i="9"/>
  <c r="G77" i="9" s="1"/>
  <c r="G88" i="9" s="1"/>
  <c r="U89" i="9" l="1"/>
  <c r="H64" i="9"/>
  <c r="H77" i="9" s="1"/>
  <c r="H88" i="9" s="1"/>
  <c r="AM88" i="9" l="1"/>
  <c r="AE88" i="9"/>
  <c r="AX88" i="9"/>
  <c r="AT88" i="9"/>
  <c r="AP88" i="9"/>
  <c r="AL88" i="9"/>
  <c r="AH88" i="9"/>
  <c r="AH89" i="9" s="1"/>
  <c r="AD88" i="9"/>
  <c r="AY88" i="9"/>
  <c r="AQ88" i="9"/>
  <c r="AI88" i="9"/>
  <c r="AI89" i="9" s="1"/>
  <c r="BA88" i="9"/>
  <c r="AW88" i="9"/>
  <c r="AS88" i="9"/>
  <c r="AO88" i="9"/>
  <c r="AO89" i="9" s="1"/>
  <c r="AK88" i="9"/>
  <c r="AC88" i="9"/>
  <c r="AZ88" i="9"/>
  <c r="AV88" i="9"/>
  <c r="AV89" i="9" s="1"/>
  <c r="AR88" i="9"/>
  <c r="AJ88" i="9"/>
  <c r="AF88" i="9"/>
  <c r="AB88" i="9"/>
  <c r="AB89" i="9" s="1"/>
  <c r="BC88" i="9"/>
  <c r="BC89" i="9" s="1"/>
  <c r="T89" i="9"/>
  <c r="AA89" i="9"/>
  <c r="AW89" i="9" l="1"/>
  <c r="AP89" i="9"/>
  <c r="T90" i="9"/>
  <c r="AV90" i="9"/>
  <c r="AH90" i="9"/>
  <c r="N89" i="9"/>
  <c r="AP90" i="9" l="1"/>
  <c r="N90" i="9"/>
  <c r="AB90" i="9"/>
</calcChain>
</file>

<file path=xl/sharedStrings.xml><?xml version="1.0" encoding="utf-8"?>
<sst xmlns="http://schemas.openxmlformats.org/spreadsheetml/2006/main" count="318" uniqueCount="133">
  <si>
    <t>Plan studiów obowiązujący od roku akademickiego 2021/2022</t>
  </si>
  <si>
    <t>Poziom studiów: I stopień</t>
  </si>
  <si>
    <t>Nazwa modułu (przedmiotu)*</t>
  </si>
  <si>
    <t>Punkty ECTS</t>
  </si>
  <si>
    <t>Wymiar godzin (łączny)</t>
  </si>
  <si>
    <t>Rok I</t>
  </si>
  <si>
    <t>Rok II</t>
  </si>
  <si>
    <t>Rok III</t>
  </si>
  <si>
    <t>Razem</t>
  </si>
  <si>
    <t>Rodzaj zaj.</t>
  </si>
  <si>
    <t>WY</t>
  </si>
  <si>
    <t>CA</t>
  </si>
  <si>
    <t>LB</t>
  </si>
  <si>
    <t>KW</t>
  </si>
  <si>
    <t>SM</t>
  </si>
  <si>
    <t>Forma zal.</t>
  </si>
  <si>
    <t>Pozostałe - C</t>
  </si>
  <si>
    <t>Razem C</t>
  </si>
  <si>
    <t>Godziny w semestrze / Punkty ECTS w semestrze</t>
  </si>
  <si>
    <t>Godziny w roku / punkty ECTS w roku</t>
  </si>
  <si>
    <t xml:space="preserve"> </t>
  </si>
  <si>
    <t>Praktyki zawodowe</t>
  </si>
  <si>
    <t>Chemia fizyczna</t>
  </si>
  <si>
    <t>Chemia organiczna</t>
  </si>
  <si>
    <t>WF</t>
  </si>
  <si>
    <t>Ochrona własności intelektualnej (NHS)</t>
  </si>
  <si>
    <t>Seminarium</t>
  </si>
  <si>
    <t>Chemia ogólna i nieorganiczna</t>
  </si>
  <si>
    <t>Do wyboru w zakresie Biologia molekularna</t>
  </si>
  <si>
    <t xml:space="preserve">Do wyboru w zakresie fizjologia </t>
  </si>
  <si>
    <t>KIERUNEK: Biotechnologia</t>
  </si>
  <si>
    <t>Do wyboru w zakresie Mikrobiologia ogólna</t>
  </si>
  <si>
    <t>Do wyboru w zakresie Genetyka</t>
  </si>
  <si>
    <t>Do wyboru w zakresie Immunologia</t>
  </si>
  <si>
    <t>Pozostałe przedmioty wybieralne - B</t>
  </si>
  <si>
    <t>Egzamin dyplomowy</t>
  </si>
  <si>
    <t>Razem pozostałe wybieralne - B</t>
  </si>
  <si>
    <t>Profil studiów: ogólnoakademicki</t>
  </si>
  <si>
    <t xml:space="preserve">Matematyka dla biotechnologów </t>
  </si>
  <si>
    <t>Procesy jednostkowe w biotechnologii - wprowadzenie</t>
  </si>
  <si>
    <t>Systemy zarządzania jakością w biotechnologii (NHS)</t>
  </si>
  <si>
    <t>w</t>
  </si>
  <si>
    <t>z</t>
  </si>
  <si>
    <t>E</t>
  </si>
  <si>
    <t>Obszar 1. Wprowadzenie do biotechnologii</t>
  </si>
  <si>
    <t>Obszar 2. Biomolekuły, czyli podstawy biochemii oraz biologii molekularnej</t>
  </si>
  <si>
    <t>Obszar 3. Podstawy z zakresu biologii i funkcjonowania organizmów kluczowych w praktyce biotechnologicznej</t>
  </si>
  <si>
    <t>Do wyboru w zakresie Biochemia</t>
  </si>
  <si>
    <t>Łączna liczba punktów ECTS</t>
  </si>
  <si>
    <t>Liczba punktów ECTS uzyskiwanych w ramach zajęć do wyboru</t>
  </si>
  <si>
    <t>Liczba punktów ECTS uzyskanych w ramach zajęć z dziedziny nauk humanistycznych lub społecznych</t>
  </si>
  <si>
    <t>Liczba punktów ECTS uzyskiwana w ramach zajęć z bezpośrednim udziałem nauczyciela akademickiego</t>
  </si>
  <si>
    <t>Podstawowe informacje o kierunku studiów:</t>
  </si>
  <si>
    <t>Wstęp do biotechnologii*</t>
  </si>
  <si>
    <t>Biochemia*</t>
  </si>
  <si>
    <t>Biologia molekularna*</t>
  </si>
  <si>
    <t>Biologia komórki*</t>
  </si>
  <si>
    <t>Mikrobiologia ogólna*</t>
  </si>
  <si>
    <t>Praktikum z mikrobiologii*</t>
  </si>
  <si>
    <t>Grzyby w biotechnologii*</t>
  </si>
  <si>
    <t>Fizjologia roślin*</t>
  </si>
  <si>
    <t>Fizjologia zwierząt*</t>
  </si>
  <si>
    <t>Podstawy immunologii*</t>
  </si>
  <si>
    <t>Environmental biotechnology and sustainability*</t>
  </si>
  <si>
    <t>Bioinformatyka*</t>
  </si>
  <si>
    <t>Inżynieria genetyczna*</t>
  </si>
  <si>
    <t>Bioinżynieria białek*</t>
  </si>
  <si>
    <t>Mikrobiologia przemysłowa*</t>
  </si>
  <si>
    <t>Biokataliza stosowana*</t>
  </si>
  <si>
    <t xml:space="preserve">E - egzamin </t>
  </si>
  <si>
    <t xml:space="preserve">z - zaliczenie z oceną </t>
  </si>
  <si>
    <t>Genetyka człowieka*</t>
  </si>
  <si>
    <t>Genetyka ogólna i molekularna*</t>
  </si>
  <si>
    <t>Godziny Blok A (obligatoryjne)</t>
  </si>
  <si>
    <t>Godziny Blok B (wybieralne)</t>
  </si>
  <si>
    <t>Organizmy żywe w monitornigu środowiska*</t>
  </si>
  <si>
    <r>
      <t xml:space="preserve">Zwierzęce kultury komórkowe i tkankowe </t>
    </r>
    <r>
      <rPr>
        <b/>
        <i/>
        <sz val="11"/>
        <rFont val="Calibri"/>
        <family val="2"/>
        <charset val="238"/>
        <scheme val="minor"/>
      </rPr>
      <t>in vitro</t>
    </r>
    <r>
      <rPr>
        <b/>
        <sz val="11"/>
        <rFont val="Calibri"/>
        <family val="2"/>
        <charset val="238"/>
        <scheme val="minor"/>
      </rPr>
      <t>*</t>
    </r>
  </si>
  <si>
    <r>
      <t xml:space="preserve">Kultury komórkowe i tkankowe </t>
    </r>
    <r>
      <rPr>
        <b/>
        <i/>
        <sz val="11"/>
        <rFont val="Calibri"/>
        <family val="2"/>
        <charset val="238"/>
        <scheme val="minor"/>
      </rPr>
      <t>in vitro</t>
    </r>
    <r>
      <rPr>
        <b/>
        <sz val="11"/>
        <rFont val="Calibri"/>
        <family val="2"/>
        <charset val="238"/>
        <scheme val="minor"/>
      </rPr>
      <t xml:space="preserve"> w biotechnologii roślin*</t>
    </r>
  </si>
  <si>
    <t>Struktura i funkcja białek*</t>
  </si>
  <si>
    <t>Wprowadzenie do pracy w laboratorium*</t>
  </si>
  <si>
    <t>Do wyboru w zakresie Environmental biotechnology and sustainability</t>
  </si>
  <si>
    <t>Obszar 5. Zastosowania biotechnologii: problem - rozwiązanie problemu (proces i produkt)</t>
  </si>
  <si>
    <t>Biotechnologiczne aspekty ochrony przyrody*</t>
  </si>
  <si>
    <t>Fizyka i biofizyka</t>
  </si>
  <si>
    <t>Do wyboru w zakresie Biologiczne apekty ochrony przyrody</t>
  </si>
  <si>
    <r>
      <t xml:space="preserve">Wprowadzenie do IT z elementami statystyki </t>
    </r>
    <r>
      <rPr>
        <i/>
        <sz val="11"/>
        <rFont val="Calibri"/>
        <family val="2"/>
        <charset val="238"/>
        <scheme val="minor"/>
      </rPr>
      <t xml:space="preserve">lub </t>
    </r>
    <r>
      <rPr>
        <sz val="11"/>
        <rFont val="Calibri"/>
        <family val="2"/>
        <charset val="238"/>
        <scheme val="minor"/>
      </rPr>
      <t>Wstęp do biostatystyki</t>
    </r>
  </si>
  <si>
    <r>
      <t xml:space="preserve">Biochemia tkanek i narządów zwierzęcych z elementami biochemii klinicznej* </t>
    </r>
    <r>
      <rPr>
        <i/>
        <sz val="11"/>
        <rFont val="Calibri"/>
        <family val="2"/>
        <charset val="238"/>
        <scheme val="minor"/>
      </rPr>
      <t xml:space="preserve">lub </t>
    </r>
    <r>
      <rPr>
        <sz val="11"/>
        <rFont val="Calibri"/>
        <family val="2"/>
        <charset val="238"/>
        <scheme val="minor"/>
      </rPr>
      <t>Biochemia metabolizmu wtórnego*</t>
    </r>
  </si>
  <si>
    <r>
      <t xml:space="preserve">Histologia i anatomia funkcjonalna człowieka* </t>
    </r>
    <r>
      <rPr>
        <i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Modele zwierzęce w biotechnologii*</t>
    </r>
  </si>
  <si>
    <r>
      <t xml:space="preserve">Reakcja antygen - przeciwciało w diagnostyce medycznej* </t>
    </r>
    <r>
      <rPr>
        <i/>
        <sz val="11"/>
        <rFont val="Calibri"/>
        <family val="2"/>
        <charset val="238"/>
        <scheme val="minor"/>
      </rPr>
      <t xml:space="preserve">lub </t>
    </r>
    <r>
      <rPr>
        <sz val="11"/>
        <rFont val="Calibri"/>
        <family val="2"/>
        <charset val="238"/>
        <scheme val="minor"/>
      </rPr>
      <t>Immunomodulacja - metody oceny in vitro*</t>
    </r>
  </si>
  <si>
    <r>
      <t xml:space="preserve">Biochemia i chemia gleby* </t>
    </r>
    <r>
      <rPr>
        <i/>
        <sz val="11"/>
        <rFont val="Calibri"/>
        <family val="2"/>
        <charset val="238"/>
        <scheme val="minor"/>
      </rPr>
      <t xml:space="preserve">lub </t>
    </r>
    <r>
      <rPr>
        <sz val="11"/>
        <rFont val="Calibri"/>
        <family val="2"/>
        <charset val="238"/>
        <scheme val="minor"/>
      </rPr>
      <t>Mikroorganizmy w cyklach biogeochemicznych*</t>
    </r>
  </si>
  <si>
    <r>
      <t xml:space="preserve">Analiza biomolekuł z zastosowaniem metod chromatograficznych* </t>
    </r>
    <r>
      <rPr>
        <i/>
        <sz val="11"/>
        <rFont val="Calibri"/>
        <family val="2"/>
        <charset val="238"/>
        <scheme val="minor"/>
      </rPr>
      <t xml:space="preserve">lub </t>
    </r>
    <r>
      <rPr>
        <sz val="11"/>
        <rFont val="Calibri"/>
        <family val="2"/>
        <charset val="238"/>
        <scheme val="minor"/>
      </rPr>
      <t xml:space="preserve">Analiza biomolekuł z zastosowaniem spektrometrii mas i NMR* </t>
    </r>
    <r>
      <rPr>
        <i/>
        <sz val="11"/>
        <rFont val="Calibri"/>
        <family val="2"/>
        <charset val="238"/>
        <scheme val="minor"/>
      </rPr>
      <t xml:space="preserve">lub </t>
    </r>
    <r>
      <rPr>
        <sz val="11"/>
        <rFont val="Calibri"/>
        <family val="2"/>
        <charset val="238"/>
        <scheme val="minor"/>
      </rPr>
      <t xml:space="preserve">Analiza biomolekuł  z zastosowaniem metod spektroskopowych* </t>
    </r>
    <r>
      <rPr>
        <i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Analiza biomolekuł z zastosowaniem metod mikroskopowych*</t>
    </r>
  </si>
  <si>
    <t>o</t>
  </si>
  <si>
    <t>Przedmioty obligatoryjne (o) - A oraz wybieralne (w) - B w obszarach tematycznych</t>
  </si>
  <si>
    <t>Język angielski</t>
  </si>
  <si>
    <t>Liczba godzin z bezpośrednim udziałem nauczyciela akademickiego</t>
  </si>
  <si>
    <t>Podstawy toksykologii</t>
  </si>
  <si>
    <t>35-44</t>
  </si>
  <si>
    <t>co najmniej 108</t>
  </si>
  <si>
    <t>NHS - nauki humanistyczne lub społeczne</t>
  </si>
  <si>
    <t>Przygotowanie i prezentowanie prac naukowych</t>
  </si>
  <si>
    <r>
      <t xml:space="preserve">Fizjologia roślin w badaniach naukowych LB* </t>
    </r>
    <r>
      <rPr>
        <i/>
        <sz val="11"/>
        <rFont val="Calibri"/>
        <family val="2"/>
        <charset val="238"/>
        <scheme val="minor"/>
      </rPr>
      <t xml:space="preserve">lub </t>
    </r>
    <r>
      <rPr>
        <sz val="11"/>
        <rFont val="Calibri"/>
        <family val="2"/>
        <charset val="238"/>
        <scheme val="minor"/>
      </rPr>
      <t>Fizjologia człowieka LB*</t>
    </r>
  </si>
  <si>
    <t>Wykład ogólnouniwersytecki</t>
  </si>
  <si>
    <t>Przedmioty społeczne/ humanistyczne (NHS) do wyboru z listy przedstawionej przez Kolegium Dziekańskie WBiB</t>
  </si>
  <si>
    <t>-</t>
  </si>
  <si>
    <t>Laboratorium do wyboru w zakresie Analiza instrumentalna (student uzyskuje 2 pkt ECTS)</t>
  </si>
  <si>
    <t>Obszar 4. Narzędzia i metody stosowane w biotechnologii</t>
  </si>
  <si>
    <t>Zajęcia obligatoryjne (ECTS)</t>
  </si>
  <si>
    <t>Zajęcia wybieralne (ECTS, w zależności od wyboru dokonanego przez studenta)</t>
  </si>
  <si>
    <t>Liczba punktów ECTS przyporządkowana zajęciom związanym z prowadzoną działalnością naukową w dyscyplinie nauki biologiczne (zaznaczone *), w tym:</t>
  </si>
  <si>
    <t>Szkolenia:</t>
  </si>
  <si>
    <t>Liczba godzin</t>
  </si>
  <si>
    <t>BHP</t>
  </si>
  <si>
    <t>Etyka i odpowiedzialność dyscyplinarna studentów</t>
  </si>
  <si>
    <t>Szkolenie biblioteczne</t>
  </si>
  <si>
    <t>Analiza instrumentalna*</t>
  </si>
  <si>
    <t>ECTS o</t>
  </si>
  <si>
    <t>ECTS w</t>
  </si>
  <si>
    <t>o - przedmiot obligatoryjny</t>
  </si>
  <si>
    <t>w - przedmiot wybieralny</t>
  </si>
  <si>
    <t xml:space="preserve">Razem </t>
  </si>
  <si>
    <r>
      <t xml:space="preserve">Biotechnologia mikroorganizmów środowisk ekstremalnych </t>
    </r>
    <r>
      <rPr>
        <i/>
        <sz val="11"/>
        <rFont val="Calibri"/>
        <family val="2"/>
        <charset val="238"/>
        <scheme val="minor"/>
      </rPr>
      <t>lub</t>
    </r>
  </si>
  <si>
    <r>
      <t xml:space="preserve">Bioróżnorodność organizmów* </t>
    </r>
    <r>
      <rPr>
        <i/>
        <sz val="11"/>
        <rFont val="Calibri"/>
        <family val="2"/>
        <charset val="238"/>
        <scheme val="minor"/>
      </rPr>
      <t>lub</t>
    </r>
  </si>
  <si>
    <r>
      <t xml:space="preserve">Genetyka i genomika mikroorganizmów* </t>
    </r>
    <r>
      <rPr>
        <i/>
        <sz val="11"/>
        <rFont val="Calibri"/>
        <family val="2"/>
        <charset val="238"/>
        <scheme val="minor"/>
      </rPr>
      <t>lub</t>
    </r>
  </si>
  <si>
    <r>
      <t xml:space="preserve">Chemia kwasów nukleinowych* </t>
    </r>
    <r>
      <rPr>
        <i/>
        <sz val="11"/>
        <rFont val="Calibri"/>
        <family val="2"/>
        <charset val="238"/>
        <scheme val="minor"/>
      </rPr>
      <t xml:space="preserve">lub </t>
    </r>
  </si>
  <si>
    <r>
      <t xml:space="preserve">Blok: Biotechnologia w medycynie (moduł A </t>
    </r>
    <r>
      <rPr>
        <i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B)</t>
    </r>
  </si>
  <si>
    <r>
      <t xml:space="preserve">Blok: Biotechnologia w rolnictwie i ochronie środowiska (moduł A </t>
    </r>
    <r>
      <rPr>
        <i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B)</t>
    </r>
  </si>
  <si>
    <r>
      <t xml:space="preserve">Blok: Biotechnologia w przemyśle (moduł A </t>
    </r>
    <r>
      <rPr>
        <i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B)</t>
    </r>
  </si>
  <si>
    <r>
      <t xml:space="preserve">Bloki przedmiotów do wyboru (student wybiera po jednym module, A </t>
    </r>
    <r>
      <rPr>
        <i/>
        <sz val="11"/>
        <rFont val="Calibri"/>
        <family val="2"/>
        <charset val="238"/>
        <scheme val="minor"/>
      </rPr>
      <t>lub</t>
    </r>
    <r>
      <rPr>
        <sz val="11"/>
        <rFont val="Calibri"/>
        <family val="2"/>
        <charset val="238"/>
        <scheme val="minor"/>
      </rPr>
      <t xml:space="preserve"> B, z każdego bloku) - osteczna lista przedmiotów w ramach poszczególnych bloków wybieralnych będzie podana przez Kolegium Dziekańskie WBiB w semestrze letnim poprzedzającym ich realizację</t>
    </r>
  </si>
  <si>
    <t>W przypadku odmiennej struktury zajęć wybieralnych (model jeden z dwóch) w wierszach podsumowujących uwzględniona jest struktura pierwszego z proponowanych przedmiotów lub modułu A z bloków wybieralnych.</t>
  </si>
  <si>
    <t>o/w</t>
  </si>
  <si>
    <t>Zatwierdzony na posiedzeniu Senatu w dniu:</t>
  </si>
  <si>
    <t>26 maja 2021 r.</t>
  </si>
  <si>
    <t>Załącznik nr 1 do Uchwały Senatu nr XXV-8.10/21 z dnia 26 maja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</si>
</sst>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indexed="8"/>
      <name val="Czcionka tekstu podstawowego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Czcionka tekstu podstawowego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8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indexed="8"/>
      <name val="Czcionka tekstu podstawowego"/>
      <charset val="238"/>
    </font>
    <font>
      <b/>
      <sz val="11"/>
      <color indexed="8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sz val="12"/>
      <color indexed="8"/>
      <name val="Czcionka tekstu podstawowego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8" fillId="0" borderId="0"/>
  </cellStyleXfs>
  <cellXfs count="382">
    <xf numFmtId="0" fontId="0" fillId="0" borderId="0" xfId="0"/>
    <xf numFmtId="49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4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4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vertical="center" wrapText="1"/>
    </xf>
    <xf numFmtId="2" fontId="0" fillId="0" borderId="0" xfId="0" applyNumberFormat="1" applyAlignment="1">
      <alignment horizontal="right" vertical="center" wrapText="1"/>
    </xf>
    <xf numFmtId="2" fontId="0" fillId="0" borderId="0" xfId="0" applyNumberForma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left"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left" vertical="center" wrapText="1"/>
    </xf>
    <xf numFmtId="2" fontId="9" fillId="0" borderId="0" xfId="0" applyNumberFormat="1" applyFont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vertical="center" wrapText="1"/>
    </xf>
    <xf numFmtId="49" fontId="11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49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5" fillId="8" borderId="1" xfId="0" applyFont="1" applyFill="1" applyBorder="1" applyAlignment="1">
      <alignment horizontal="center" wrapText="1"/>
    </xf>
    <xf numFmtId="0" fontId="25" fillId="8" borderId="1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25" fillId="8" borderId="2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wrapText="1"/>
    </xf>
    <xf numFmtId="0" fontId="0" fillId="7" borderId="0" xfId="0" applyFill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7" xfId="1" applyFont="1" applyFill="1" applyBorder="1" applyAlignment="1">
      <alignment vertical="center" wrapText="1"/>
    </xf>
    <xf numFmtId="0" fontId="17" fillId="0" borderId="17" xfId="1" applyFont="1" applyFill="1" applyBorder="1" applyAlignment="1">
      <alignment vertical="center" wrapText="1"/>
    </xf>
    <xf numFmtId="0" fontId="19" fillId="0" borderId="18" xfId="1" applyFont="1" applyFill="1" applyBorder="1" applyAlignment="1">
      <alignment horizontal="left" vertical="center" wrapText="1"/>
    </xf>
    <xf numFmtId="0" fontId="19" fillId="0" borderId="17" xfId="1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0" fontId="19" fillId="0" borderId="22" xfId="0" applyFont="1" applyFill="1" applyBorder="1" applyAlignment="1">
      <alignment vertical="center" wrapText="1"/>
    </xf>
    <xf numFmtId="0" fontId="28" fillId="3" borderId="24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25" fillId="0" borderId="9" xfId="1" applyFont="1" applyBorder="1" applyAlignment="1">
      <alignment horizontal="center" vertical="center" wrapText="1"/>
    </xf>
    <xf numFmtId="0" fontId="25" fillId="0" borderId="10" xfId="1" applyFont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center" wrapText="1"/>
    </xf>
    <xf numFmtId="0" fontId="28" fillId="0" borderId="10" xfId="1" applyFont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3" fillId="0" borderId="9" xfId="1" applyFont="1" applyBorder="1" applyAlignment="1">
      <alignment horizontal="center" vertical="center" wrapText="1"/>
    </xf>
    <xf numFmtId="0" fontId="23" fillId="0" borderId="10" xfId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6" fillId="0" borderId="9" xfId="1" applyFont="1" applyBorder="1" applyAlignment="1">
      <alignment horizontal="center" vertical="center" wrapText="1"/>
    </xf>
    <xf numFmtId="0" fontId="26" fillId="0" borderId="10" xfId="1" applyFont="1" applyBorder="1" applyAlignment="1">
      <alignment horizontal="center" vertical="center" wrapText="1"/>
    </xf>
    <xf numFmtId="0" fontId="25" fillId="0" borderId="9" xfId="1" applyFont="1" applyBorder="1" applyAlignment="1">
      <alignment horizontal="center" wrapText="1"/>
    </xf>
    <xf numFmtId="0" fontId="25" fillId="0" borderId="10" xfId="1" applyFont="1" applyBorder="1" applyAlignment="1">
      <alignment horizont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  <xf numFmtId="0" fontId="30" fillId="2" borderId="29" xfId="0" applyFont="1" applyFill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wrapText="1"/>
    </xf>
    <xf numFmtId="1" fontId="25" fillId="8" borderId="17" xfId="0" applyNumberFormat="1" applyFont="1" applyFill="1" applyBorder="1" applyAlignment="1">
      <alignment horizontal="center" wrapText="1"/>
    </xf>
    <xf numFmtId="0" fontId="25" fillId="8" borderId="17" xfId="0" applyFont="1" applyFill="1" applyBorder="1" applyAlignment="1">
      <alignment horizontal="center" vertical="center" wrapText="1"/>
    </xf>
    <xf numFmtId="1" fontId="28" fillId="8" borderId="17" xfId="0" applyNumberFormat="1" applyFont="1" applyFill="1" applyBorder="1" applyAlignment="1">
      <alignment horizontal="center" wrapText="1"/>
    </xf>
    <xf numFmtId="2" fontId="23" fillId="2" borderId="33" xfId="0" applyNumberFormat="1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wrapText="1"/>
    </xf>
    <xf numFmtId="0" fontId="25" fillId="8" borderId="10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wrapText="1"/>
    </xf>
    <xf numFmtId="0" fontId="31" fillId="0" borderId="10" xfId="0" applyFont="1" applyFill="1" applyBorder="1" applyAlignment="1">
      <alignment horizontal="center" vertical="center" wrapText="1"/>
    </xf>
    <xf numFmtId="1" fontId="30" fillId="2" borderId="28" xfId="0" applyNumberFormat="1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textRotation="90" wrapText="1"/>
    </xf>
    <xf numFmtId="0" fontId="8" fillId="2" borderId="40" xfId="0" applyFont="1" applyFill="1" applyBorder="1" applyAlignment="1">
      <alignment horizontal="center" vertical="center" textRotation="90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28" fillId="3" borderId="35" xfId="0" applyFont="1" applyFill="1" applyBorder="1" applyAlignment="1">
      <alignment horizontal="center" vertical="center" wrapText="1"/>
    </xf>
    <xf numFmtId="0" fontId="28" fillId="3" borderId="49" xfId="0" applyFont="1" applyFill="1" applyBorder="1" applyAlignment="1">
      <alignment horizontal="center" vertical="center" wrapText="1"/>
    </xf>
    <xf numFmtId="1" fontId="28" fillId="3" borderId="23" xfId="0" applyNumberFormat="1" applyFont="1" applyFill="1" applyBorder="1" applyAlignment="1">
      <alignment horizontal="center" vertical="center" wrapText="1"/>
    </xf>
    <xf numFmtId="1" fontId="28" fillId="3" borderId="35" xfId="0" applyNumberFormat="1" applyFont="1" applyFill="1" applyBorder="1" applyAlignment="1">
      <alignment horizontal="center" vertical="center" wrapText="1"/>
    </xf>
    <xf numFmtId="1" fontId="28" fillId="3" borderId="4" xfId="0" applyNumberFormat="1" applyFont="1" applyFill="1" applyBorder="1" applyAlignment="1">
      <alignment horizontal="center" vertical="center" wrapText="1"/>
    </xf>
    <xf numFmtId="1" fontId="28" fillId="3" borderId="50" xfId="0" applyNumberFormat="1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7" borderId="6" xfId="0" applyFont="1" applyFill="1" applyBorder="1" applyAlignment="1">
      <alignment vertical="center" wrapText="1"/>
    </xf>
    <xf numFmtId="0" fontId="28" fillId="4" borderId="51" xfId="0" applyFont="1" applyFill="1" applyBorder="1" applyAlignment="1">
      <alignment horizontal="center" vertical="center" wrapText="1"/>
    </xf>
    <xf numFmtId="0" fontId="28" fillId="4" borderId="52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vertical="center" wrapText="1"/>
    </xf>
    <xf numFmtId="0" fontId="28" fillId="4" borderId="53" xfId="0" applyFont="1" applyFill="1" applyBorder="1" applyAlignment="1">
      <alignment vertical="center" wrapText="1"/>
    </xf>
    <xf numFmtId="0" fontId="28" fillId="4" borderId="52" xfId="0" applyFont="1" applyFill="1" applyBorder="1" applyAlignment="1">
      <alignment vertical="center" wrapText="1"/>
    </xf>
    <xf numFmtId="0" fontId="28" fillId="4" borderId="54" xfId="0" applyFont="1" applyFill="1" applyBorder="1" applyAlignment="1">
      <alignment vertical="center" wrapText="1"/>
    </xf>
    <xf numFmtId="0" fontId="25" fillId="0" borderId="30" xfId="1" applyFont="1" applyBorder="1" applyAlignment="1">
      <alignment horizontal="center" vertical="center" wrapText="1"/>
    </xf>
    <xf numFmtId="0" fontId="25" fillId="0" borderId="31" xfId="1" applyFont="1" applyBorder="1" applyAlignment="1">
      <alignment horizontal="center" vertical="center" wrapText="1"/>
    </xf>
    <xf numFmtId="1" fontId="25" fillId="6" borderId="25" xfId="0" applyNumberFormat="1" applyFont="1" applyFill="1" applyBorder="1" applyAlignment="1">
      <alignment horizontal="center" wrapText="1"/>
    </xf>
    <xf numFmtId="0" fontId="25" fillId="6" borderId="5" xfId="0" applyFont="1" applyFill="1" applyBorder="1" applyAlignment="1">
      <alignment horizontal="center" wrapText="1"/>
    </xf>
    <xf numFmtId="0" fontId="25" fillId="6" borderId="31" xfId="0" applyFont="1" applyFill="1" applyBorder="1" applyAlignment="1">
      <alignment horizont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19" fillId="7" borderId="6" xfId="0" applyFont="1" applyFill="1" applyBorder="1" applyAlignment="1">
      <alignment vertical="center" wrapText="1"/>
    </xf>
    <xf numFmtId="0" fontId="28" fillId="7" borderId="51" xfId="0" applyFont="1" applyFill="1" applyBorder="1" applyAlignment="1">
      <alignment horizontal="center" vertical="center" wrapText="1"/>
    </xf>
    <xf numFmtId="0" fontId="28" fillId="7" borderId="52" xfId="0" applyFont="1" applyFill="1" applyBorder="1" applyAlignment="1">
      <alignment horizontal="center" vertical="center" wrapText="1"/>
    </xf>
    <xf numFmtId="0" fontId="28" fillId="7" borderId="6" xfId="0" applyFont="1" applyFill="1" applyBorder="1" applyAlignment="1">
      <alignment horizontal="center" vertical="center" wrapText="1"/>
    </xf>
    <xf numFmtId="0" fontId="28" fillId="7" borderId="53" xfId="0" applyFont="1" applyFill="1" applyBorder="1" applyAlignment="1">
      <alignment horizontal="center" vertical="center" wrapText="1"/>
    </xf>
    <xf numFmtId="0" fontId="28" fillId="7" borderId="5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28" fillId="9" borderId="35" xfId="0" applyFont="1" applyFill="1" applyBorder="1" applyAlignment="1">
      <alignment horizontal="center" vertical="center" wrapText="1"/>
    </xf>
    <xf numFmtId="0" fontId="28" fillId="9" borderId="49" xfId="0" applyFont="1" applyFill="1" applyBorder="1" applyAlignment="1">
      <alignment horizontal="center" vertical="center" wrapText="1"/>
    </xf>
    <xf numFmtId="0" fontId="28" fillId="9" borderId="23" xfId="0" applyFont="1" applyFill="1" applyBorder="1" applyAlignment="1">
      <alignment horizontal="center" vertical="center" wrapText="1"/>
    </xf>
    <xf numFmtId="0" fontId="28" fillId="9" borderId="4" xfId="0" applyFont="1" applyFill="1" applyBorder="1" applyAlignment="1">
      <alignment horizontal="center" vertical="center" wrapText="1"/>
    </xf>
    <xf numFmtId="0" fontId="28" fillId="9" borderId="50" xfId="0" applyFont="1" applyFill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9" xfId="0" applyFont="1" applyBorder="1" applyAlignment="1">
      <alignment horizontal="center" vertical="center" wrapText="1"/>
    </xf>
    <xf numFmtId="0" fontId="25" fillId="0" borderId="50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1" xfId="0" applyFont="1" applyFill="1" applyBorder="1" applyAlignment="1">
      <alignment horizontal="center" vertical="center" wrapText="1"/>
    </xf>
    <xf numFmtId="1" fontId="23" fillId="2" borderId="25" xfId="0" applyNumberFormat="1" applyFont="1" applyFill="1" applyBorder="1" applyAlignment="1">
      <alignment horizontal="center" vertical="center" wrapText="1"/>
    </xf>
    <xf numFmtId="1" fontId="23" fillId="2" borderId="5" xfId="0" applyNumberFormat="1" applyFont="1" applyFill="1" applyBorder="1" applyAlignment="1">
      <alignment horizontal="center" vertical="center" wrapText="1"/>
    </xf>
    <xf numFmtId="1" fontId="23" fillId="2" borderId="31" xfId="0" applyNumberFormat="1" applyFont="1" applyFill="1" applyBorder="1" applyAlignment="1">
      <alignment horizontal="center" vertical="center" wrapText="1"/>
    </xf>
    <xf numFmtId="1" fontId="28" fillId="2" borderId="30" xfId="0" applyNumberFormat="1" applyFont="1" applyFill="1" applyBorder="1" applyAlignment="1">
      <alignment horizontal="center" vertical="center" wrapText="1"/>
    </xf>
    <xf numFmtId="0" fontId="28" fillId="2" borderId="5" xfId="0" applyFont="1" applyFill="1" applyBorder="1" applyAlignment="1">
      <alignment horizontal="center" vertical="center" wrapText="1"/>
    </xf>
    <xf numFmtId="1" fontId="28" fillId="2" borderId="31" xfId="0" applyNumberFormat="1" applyFont="1" applyFill="1" applyBorder="1" applyAlignment="1">
      <alignment horizontal="center" vertical="center" wrapText="1"/>
    </xf>
    <xf numFmtId="1" fontId="28" fillId="2" borderId="21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2" fillId="9" borderId="6" xfId="0" applyFont="1" applyFill="1" applyBorder="1" applyAlignment="1">
      <alignment horizontal="center" vertical="center" wrapText="1"/>
    </xf>
    <xf numFmtId="0" fontId="28" fillId="9" borderId="51" xfId="0" applyFont="1" applyFill="1" applyBorder="1" applyAlignment="1">
      <alignment horizontal="center" vertical="center" wrapText="1"/>
    </xf>
    <xf numFmtId="1" fontId="23" fillId="3" borderId="53" xfId="0" applyNumberFormat="1" applyFont="1" applyFill="1" applyBorder="1" applyAlignment="1">
      <alignment horizontal="center" vertical="center" wrapText="1"/>
    </xf>
    <xf numFmtId="1" fontId="23" fillId="3" borderId="52" xfId="0" applyNumberFormat="1" applyFont="1" applyFill="1" applyBorder="1" applyAlignment="1">
      <alignment horizontal="center" vertical="center" wrapText="1"/>
    </xf>
    <xf numFmtId="1" fontId="23" fillId="3" borderId="51" xfId="0" applyNumberFormat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2" fillId="7" borderId="6" xfId="0" applyFont="1" applyFill="1" applyBorder="1" applyAlignment="1">
      <alignment horizontal="center" vertical="center" wrapText="1"/>
    </xf>
    <xf numFmtId="0" fontId="12" fillId="7" borderId="51" xfId="0" applyFont="1" applyFill="1" applyBorder="1" applyAlignment="1">
      <alignment horizontal="center" vertical="center" wrapText="1"/>
    </xf>
    <xf numFmtId="0" fontId="12" fillId="7" borderId="52" xfId="0" applyFont="1" applyFill="1" applyBorder="1" applyAlignment="1">
      <alignment horizontal="center" vertical="center" wrapText="1"/>
    </xf>
    <xf numFmtId="2" fontId="8" fillId="7" borderId="6" xfId="0" applyNumberFormat="1" applyFont="1" applyFill="1" applyBorder="1" applyAlignment="1">
      <alignment horizontal="center" vertical="center" textRotation="90" wrapText="1"/>
    </xf>
    <xf numFmtId="0" fontId="8" fillId="7" borderId="53" xfId="0" applyFont="1" applyFill="1" applyBorder="1" applyAlignment="1">
      <alignment horizontal="center" vertical="center" wrapText="1"/>
    </xf>
    <xf numFmtId="0" fontId="8" fillId="7" borderId="52" xfId="0" applyFont="1" applyFill="1" applyBorder="1" applyAlignment="1">
      <alignment horizontal="center" vertical="center" wrapText="1"/>
    </xf>
    <xf numFmtId="0" fontId="8" fillId="7" borderId="51" xfId="0" applyFont="1" applyFill="1" applyBorder="1" applyAlignment="1">
      <alignment horizontal="center" vertical="center" wrapText="1"/>
    </xf>
    <xf numFmtId="0" fontId="8" fillId="7" borderId="53" xfId="0" applyFont="1" applyFill="1" applyBorder="1" applyAlignment="1">
      <alignment horizontal="center" vertical="center" textRotation="90" wrapText="1"/>
    </xf>
    <xf numFmtId="0" fontId="8" fillId="7" borderId="52" xfId="0" applyFont="1" applyFill="1" applyBorder="1" applyAlignment="1">
      <alignment horizontal="center" vertical="center" textRotation="90" wrapText="1"/>
    </xf>
    <xf numFmtId="0" fontId="8" fillId="7" borderId="54" xfId="0" applyFont="1" applyFill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wrapText="1"/>
    </xf>
    <xf numFmtId="1" fontId="23" fillId="2" borderId="21" xfId="0" applyNumberFormat="1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textRotation="90" wrapText="1"/>
    </xf>
    <xf numFmtId="0" fontId="28" fillId="8" borderId="17" xfId="0" applyFont="1" applyFill="1" applyBorder="1" applyAlignment="1">
      <alignment horizontal="center" wrapText="1"/>
    </xf>
    <xf numFmtId="0" fontId="25" fillId="8" borderId="17" xfId="0" applyFont="1" applyFill="1" applyBorder="1" applyAlignment="1">
      <alignment horizontal="center" wrapText="1"/>
    </xf>
    <xf numFmtId="0" fontId="25" fillId="6" borderId="25" xfId="0" applyFont="1" applyFill="1" applyBorder="1" applyAlignment="1">
      <alignment horizontal="center" wrapText="1"/>
    </xf>
    <xf numFmtId="0" fontId="25" fillId="6" borderId="17" xfId="0" applyFont="1" applyFill="1" applyBorder="1" applyAlignment="1">
      <alignment horizontal="center" wrapText="1"/>
    </xf>
    <xf numFmtId="0" fontId="23" fillId="2" borderId="33" xfId="0" applyFont="1" applyFill="1" applyBorder="1" applyAlignment="1">
      <alignment horizontal="center" vertical="center" wrapText="1"/>
    </xf>
    <xf numFmtId="0" fontId="19" fillId="2" borderId="16" xfId="0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wrapText="1"/>
    </xf>
    <xf numFmtId="0" fontId="25" fillId="6" borderId="50" xfId="0" applyFont="1" applyFill="1" applyBorder="1" applyAlignment="1">
      <alignment horizontal="center" wrapText="1"/>
    </xf>
    <xf numFmtId="0" fontId="25" fillId="6" borderId="4" xfId="0" applyFont="1" applyFill="1" applyBorder="1" applyAlignment="1">
      <alignment horizontal="center" wrapText="1"/>
    </xf>
    <xf numFmtId="0" fontId="25" fillId="6" borderId="49" xfId="0" applyFont="1" applyFill="1" applyBorder="1" applyAlignment="1">
      <alignment horizontal="center" wrapText="1"/>
    </xf>
    <xf numFmtId="1" fontId="28" fillId="9" borderId="23" xfId="0" applyNumberFormat="1" applyFont="1" applyFill="1" applyBorder="1" applyAlignment="1">
      <alignment horizontal="center" vertical="center" wrapText="1"/>
    </xf>
    <xf numFmtId="1" fontId="28" fillId="9" borderId="6" xfId="0" applyNumberFormat="1" applyFont="1" applyFill="1" applyBorder="1" applyAlignment="1">
      <alignment horizontal="center" vertical="center" wrapText="1"/>
    </xf>
    <xf numFmtId="0" fontId="19" fillId="0" borderId="58" xfId="1" applyFont="1" applyFill="1" applyBorder="1" applyAlignment="1">
      <alignment vertical="center" wrapText="1"/>
    </xf>
    <xf numFmtId="0" fontId="28" fillId="0" borderId="10" xfId="1" applyFont="1" applyFill="1" applyBorder="1" applyAlignment="1">
      <alignment horizontal="center" vertical="center" wrapText="1"/>
    </xf>
    <xf numFmtId="0" fontId="26" fillId="0" borderId="10" xfId="1" applyFont="1" applyFill="1" applyBorder="1" applyAlignment="1">
      <alignment horizontal="center" vertical="center" wrapText="1"/>
    </xf>
    <xf numFmtId="1" fontId="28" fillId="9" borderId="51" xfId="0" applyNumberFormat="1" applyFont="1" applyFill="1" applyBorder="1" applyAlignment="1">
      <alignment horizontal="center" vertical="center" wrapText="1"/>
    </xf>
    <xf numFmtId="1" fontId="28" fillId="2" borderId="29" xfId="0" applyNumberFormat="1" applyFont="1" applyFill="1" applyBorder="1" applyAlignment="1">
      <alignment horizontal="center" vertical="center" wrapText="1"/>
    </xf>
    <xf numFmtId="1" fontId="28" fillId="3" borderId="53" xfId="0" applyNumberFormat="1" applyFont="1" applyFill="1" applyBorder="1" applyAlignment="1">
      <alignment horizontal="center" vertical="center" wrapText="1"/>
    </xf>
    <xf numFmtId="1" fontId="28" fillId="3" borderId="52" xfId="0" applyNumberFormat="1" applyFont="1" applyFill="1" applyBorder="1" applyAlignment="1">
      <alignment horizontal="center" vertical="center" wrapText="1"/>
    </xf>
    <xf numFmtId="1" fontId="28" fillId="3" borderId="54" xfId="0" applyNumberFormat="1" applyFont="1" applyFill="1" applyBorder="1" applyAlignment="1">
      <alignment horizontal="center" vertical="center" wrapText="1"/>
    </xf>
    <xf numFmtId="1" fontId="28" fillId="3" borderId="51" xfId="0" applyNumberFormat="1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1" fontId="28" fillId="2" borderId="11" xfId="0" applyNumberFormat="1" applyFont="1" applyFill="1" applyBorder="1" applyAlignment="1">
      <alignment horizontal="center" vertical="center" wrapText="1"/>
    </xf>
    <xf numFmtId="0" fontId="28" fillId="2" borderId="29" xfId="0" applyFont="1" applyFill="1" applyBorder="1" applyAlignment="1">
      <alignment horizontal="center" vertical="center" wrapText="1"/>
    </xf>
    <xf numFmtId="1" fontId="28" fillId="2" borderId="28" xfId="0" applyNumberFormat="1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vertical="center" wrapText="1"/>
    </xf>
    <xf numFmtId="0" fontId="28" fillId="2" borderId="11" xfId="0" applyFont="1" applyFill="1" applyBorder="1" applyAlignment="1">
      <alignment vertical="center" wrapText="1"/>
    </xf>
    <xf numFmtId="1" fontId="28" fillId="2" borderId="11" xfId="0" applyNumberFormat="1" applyFont="1" applyFill="1" applyBorder="1" applyAlignment="1">
      <alignment vertical="center" wrapText="1"/>
    </xf>
    <xf numFmtId="0" fontId="28" fillId="2" borderId="29" xfId="0" applyFont="1" applyFill="1" applyBorder="1" applyAlignment="1">
      <alignment vertical="center" wrapText="1"/>
    </xf>
    <xf numFmtId="1" fontId="28" fillId="9" borderId="52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9" fillId="0" borderId="23" xfId="1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3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32" fillId="0" borderId="0" xfId="0" applyFont="1" applyAlignment="1">
      <alignment vertical="center" wrapText="1"/>
    </xf>
    <xf numFmtId="0" fontId="14" fillId="0" borderId="17" xfId="0" applyFont="1" applyBorder="1" applyAlignment="1">
      <alignment horizontal="center" vertical="center" wrapText="1"/>
    </xf>
    <xf numFmtId="0" fontId="17" fillId="0" borderId="23" xfId="1" applyFont="1" applyFill="1" applyBorder="1" applyAlignment="1">
      <alignment vertical="center" wrapText="1"/>
    </xf>
    <xf numFmtId="0" fontId="17" fillId="0" borderId="14" xfId="1" applyFont="1" applyFill="1" applyBorder="1" applyAlignment="1">
      <alignment horizontal="left" vertical="center" wrapText="1"/>
    </xf>
    <xf numFmtId="0" fontId="28" fillId="0" borderId="9" xfId="1" applyFont="1" applyFill="1" applyBorder="1" applyAlignment="1">
      <alignment horizontal="center" vertical="center" wrapText="1"/>
    </xf>
    <xf numFmtId="0" fontId="28" fillId="8" borderId="17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0" xfId="0" applyFont="1" applyAlignment="1">
      <alignment horizontal="righ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7" fillId="0" borderId="17" xfId="1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vertical="center" wrapText="1"/>
    </xf>
    <xf numFmtId="0" fontId="17" fillId="0" borderId="18" xfId="1" applyFont="1" applyFill="1" applyBorder="1" applyAlignment="1">
      <alignment horizontal="left" vertical="center" wrapText="1"/>
    </xf>
    <xf numFmtId="0" fontId="19" fillId="0" borderId="17" xfId="1" applyFont="1" applyFill="1" applyBorder="1" applyAlignment="1">
      <alignment wrapText="1"/>
    </xf>
    <xf numFmtId="0" fontId="19" fillId="0" borderId="18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9" fillId="8" borderId="25" xfId="1" applyFont="1" applyFill="1" applyBorder="1" applyAlignment="1">
      <alignment vertical="center" wrapText="1"/>
    </xf>
    <xf numFmtId="0" fontId="28" fillId="8" borderId="30" xfId="1" applyFont="1" applyFill="1" applyBorder="1" applyAlignment="1">
      <alignment horizontal="center" vertical="center" wrapText="1"/>
    </xf>
    <xf numFmtId="1" fontId="28" fillId="8" borderId="31" xfId="1" applyNumberFormat="1" applyFont="1" applyFill="1" applyBorder="1" applyAlignment="1">
      <alignment horizontal="center" vertical="center" wrapText="1"/>
    </xf>
    <xf numFmtId="1" fontId="28" fillId="8" borderId="25" xfId="0" applyNumberFormat="1" applyFont="1" applyFill="1" applyBorder="1" applyAlignment="1">
      <alignment horizontal="center" vertical="center" wrapText="1"/>
    </xf>
    <xf numFmtId="0" fontId="28" fillId="8" borderId="25" xfId="0" applyFont="1" applyFill="1" applyBorder="1" applyAlignment="1">
      <alignment horizontal="center" wrapText="1"/>
    </xf>
    <xf numFmtId="0" fontId="19" fillId="8" borderId="17" xfId="1" applyFont="1" applyFill="1" applyBorder="1" applyAlignment="1">
      <alignment vertical="center" wrapText="1"/>
    </xf>
    <xf numFmtId="0" fontId="28" fillId="8" borderId="9" xfId="1" applyFont="1" applyFill="1" applyBorder="1" applyAlignment="1">
      <alignment horizontal="center" vertical="center" wrapText="1"/>
    </xf>
    <xf numFmtId="1" fontId="28" fillId="8" borderId="10" xfId="1" applyNumberFormat="1" applyFont="1" applyFill="1" applyBorder="1" applyAlignment="1">
      <alignment horizontal="center" vertical="center" wrapText="1"/>
    </xf>
    <xf numFmtId="0" fontId="28" fillId="8" borderId="10" xfId="1" applyFont="1" applyFill="1" applyBorder="1" applyAlignment="1">
      <alignment horizontal="center" vertical="center" wrapText="1"/>
    </xf>
    <xf numFmtId="1" fontId="28" fillId="8" borderId="17" xfId="0" applyNumberFormat="1" applyFont="1" applyFill="1" applyBorder="1" applyAlignment="1">
      <alignment horizontal="center" vertical="center" wrapText="1"/>
    </xf>
    <xf numFmtId="1" fontId="28" fillId="8" borderId="9" xfId="1" applyNumberFormat="1" applyFont="1" applyFill="1" applyBorder="1" applyAlignment="1">
      <alignment horizontal="center" vertical="center" wrapText="1"/>
    </xf>
    <xf numFmtId="0" fontId="19" fillId="8" borderId="17" xfId="1" applyFont="1" applyFill="1" applyBorder="1" applyAlignment="1">
      <alignment wrapText="1"/>
    </xf>
    <xf numFmtId="0" fontId="30" fillId="8" borderId="0" xfId="0" applyFont="1" applyFill="1" applyBorder="1" applyAlignment="1">
      <alignment horizontal="center" vertical="center" wrapText="1"/>
    </xf>
    <xf numFmtId="0" fontId="14" fillId="0" borderId="5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8" fillId="4" borderId="62" xfId="0" applyFont="1" applyFill="1" applyBorder="1" applyAlignment="1">
      <alignment vertical="center" wrapText="1"/>
    </xf>
    <xf numFmtId="0" fontId="28" fillId="4" borderId="63" xfId="0" applyFont="1" applyFill="1" applyBorder="1" applyAlignment="1">
      <alignment vertical="center" wrapText="1"/>
    </xf>
    <xf numFmtId="0" fontId="28" fillId="4" borderId="64" xfId="0" applyFont="1" applyFill="1" applyBorder="1" applyAlignment="1">
      <alignment vertical="center" wrapText="1"/>
    </xf>
    <xf numFmtId="0" fontId="28" fillId="4" borderId="65" xfId="0" applyFont="1" applyFill="1" applyBorder="1" applyAlignment="1">
      <alignment vertical="center" wrapText="1"/>
    </xf>
    <xf numFmtId="0" fontId="25" fillId="8" borderId="26" xfId="0" applyFont="1" applyFill="1" applyBorder="1" applyAlignment="1">
      <alignment horizontal="center" wrapText="1"/>
    </xf>
    <xf numFmtId="0" fontId="25" fillId="8" borderId="55" xfId="0" applyFont="1" applyFill="1" applyBorder="1" applyAlignment="1">
      <alignment horizontal="center" wrapText="1"/>
    </xf>
    <xf numFmtId="0" fontId="25" fillId="8" borderId="27" xfId="0" applyFont="1" applyFill="1" applyBorder="1" applyAlignment="1">
      <alignment horizontal="center" wrapText="1"/>
    </xf>
    <xf numFmtId="0" fontId="25" fillId="8" borderId="9" xfId="0" applyFont="1" applyFill="1" applyBorder="1" applyAlignment="1">
      <alignment horizontal="center" wrapText="1"/>
    </xf>
    <xf numFmtId="0" fontId="25" fillId="8" borderId="9" xfId="0" applyFont="1" applyFill="1" applyBorder="1" applyAlignment="1">
      <alignment horizontal="center" vertical="center" wrapText="1"/>
    </xf>
    <xf numFmtId="1" fontId="28" fillId="3" borderId="28" xfId="0" applyNumberFormat="1" applyFont="1" applyFill="1" applyBorder="1" applyAlignment="1">
      <alignment horizontal="center" vertical="center" wrapText="1"/>
    </xf>
    <xf numFmtId="1" fontId="28" fillId="3" borderId="11" xfId="0" applyNumberFormat="1" applyFont="1" applyFill="1" applyBorder="1" applyAlignment="1">
      <alignment horizontal="center" vertical="center" wrapText="1"/>
    </xf>
    <xf numFmtId="1" fontId="28" fillId="3" borderId="20" xfId="0" applyNumberFormat="1" applyFont="1" applyFill="1" applyBorder="1" applyAlignment="1">
      <alignment horizontal="center" vertical="center" wrapText="1"/>
    </xf>
    <xf numFmtId="1" fontId="28" fillId="3" borderId="66" xfId="0" applyNumberFormat="1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textRotation="90" wrapText="1"/>
    </xf>
    <xf numFmtId="0" fontId="8" fillId="7" borderId="68" xfId="0" applyFont="1" applyFill="1" applyBorder="1" applyAlignment="1">
      <alignment horizontal="center" vertical="center" textRotation="90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4" borderId="69" xfId="0" applyFont="1" applyFill="1" applyBorder="1" applyAlignment="1">
      <alignment vertical="center" wrapText="1"/>
    </xf>
    <xf numFmtId="0" fontId="25" fillId="0" borderId="5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8" fillId="9" borderId="70" xfId="0" applyFont="1" applyFill="1" applyBorder="1" applyAlignment="1">
      <alignment horizontal="center" vertical="center" wrapText="1"/>
    </xf>
    <xf numFmtId="1" fontId="28" fillId="3" borderId="68" xfId="0" applyNumberFormat="1" applyFont="1" applyFill="1" applyBorder="1" applyAlignment="1">
      <alignment horizontal="center" vertical="center" wrapText="1"/>
    </xf>
    <xf numFmtId="1" fontId="28" fillId="2" borderId="56" xfId="0" applyNumberFormat="1" applyFont="1" applyFill="1" applyBorder="1" applyAlignment="1">
      <alignment horizontal="center" vertical="center" wrapText="1"/>
    </xf>
    <xf numFmtId="0" fontId="28" fillId="2" borderId="57" xfId="0" applyFont="1" applyFill="1" applyBorder="1" applyAlignment="1">
      <alignment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textRotation="90" wrapText="1"/>
    </xf>
    <xf numFmtId="0" fontId="8" fillId="2" borderId="47" xfId="0" applyFont="1" applyFill="1" applyBorder="1" applyAlignment="1">
      <alignment horizontal="center" vertical="center" textRotation="90" wrapText="1"/>
    </xf>
    <xf numFmtId="49" fontId="36" fillId="0" borderId="0" xfId="0" applyNumberFormat="1" applyFont="1" applyBorder="1" applyAlignment="1">
      <alignment vertical="center" wrapText="1"/>
    </xf>
    <xf numFmtId="0" fontId="32" fillId="0" borderId="0" xfId="0" applyFont="1" applyAlignment="1">
      <alignment horizontal="left" vertical="center" wrapText="1" indent="3"/>
    </xf>
    <xf numFmtId="0" fontId="12" fillId="0" borderId="0" xfId="0" applyFont="1" applyAlignment="1">
      <alignment vertical="center" wrapText="1"/>
    </xf>
    <xf numFmtId="1" fontId="25" fillId="8" borderId="23" xfId="0" applyNumberFormat="1" applyFont="1" applyFill="1" applyBorder="1" applyAlignment="1">
      <alignment horizontal="center" wrapText="1"/>
    </xf>
    <xf numFmtId="1" fontId="25" fillId="8" borderId="1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 vertical="center" wrapText="1"/>
    </xf>
    <xf numFmtId="0" fontId="19" fillId="8" borderId="18" xfId="1" applyFont="1" applyFill="1" applyBorder="1" applyAlignment="1">
      <alignment vertical="center" wrapText="1"/>
    </xf>
    <xf numFmtId="0" fontId="25" fillId="8" borderId="23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vertical="center"/>
    </xf>
    <xf numFmtId="0" fontId="28" fillId="7" borderId="62" xfId="0" applyFont="1" applyFill="1" applyBorder="1" applyAlignment="1">
      <alignment horizontal="center" vertical="center" wrapText="1"/>
    </xf>
    <xf numFmtId="0" fontId="28" fillId="7" borderId="63" xfId="0" applyFont="1" applyFill="1" applyBorder="1" applyAlignment="1">
      <alignment horizontal="center" vertical="center" wrapText="1"/>
    </xf>
    <xf numFmtId="0" fontId="28" fillId="7" borderId="64" xfId="0" applyFont="1" applyFill="1" applyBorder="1" applyAlignment="1">
      <alignment horizontal="center" vertical="center" wrapText="1"/>
    </xf>
    <xf numFmtId="0" fontId="28" fillId="7" borderId="65" xfId="0" applyFont="1" applyFill="1" applyBorder="1" applyAlignment="1">
      <alignment horizontal="center" vertical="center" wrapText="1"/>
    </xf>
    <xf numFmtId="0" fontId="28" fillId="7" borderId="69" xfId="0" applyFont="1" applyFill="1" applyBorder="1" applyAlignment="1">
      <alignment horizontal="center" vertical="center" wrapText="1"/>
    </xf>
    <xf numFmtId="0" fontId="28" fillId="3" borderId="6" xfId="0" applyFont="1" applyFill="1" applyBorder="1" applyAlignment="1">
      <alignment horizontal="center" vertical="center" wrapText="1"/>
    </xf>
    <xf numFmtId="1" fontId="28" fillId="3" borderId="29" xfId="0" applyNumberFormat="1" applyFont="1" applyFill="1" applyBorder="1" applyAlignment="1">
      <alignment horizontal="center" vertical="center" wrapText="1"/>
    </xf>
    <xf numFmtId="1" fontId="28" fillId="3" borderId="57" xfId="0" applyNumberFormat="1" applyFont="1" applyFill="1" applyBorder="1" applyAlignment="1">
      <alignment horizontal="center" vertical="center" wrapText="1"/>
    </xf>
    <xf numFmtId="0" fontId="17" fillId="0" borderId="58" xfId="1" applyFont="1" applyFill="1" applyBorder="1" applyAlignment="1">
      <alignment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25" xfId="1" applyFont="1" applyFill="1" applyBorder="1" applyAlignment="1">
      <alignment horizontal="left" vertical="center" wrapText="1"/>
    </xf>
    <xf numFmtId="1" fontId="25" fillId="8" borderId="23" xfId="0" applyNumberFormat="1" applyFont="1" applyFill="1" applyBorder="1" applyAlignment="1">
      <alignment horizontal="center" vertical="center" wrapText="1"/>
    </xf>
    <xf numFmtId="1" fontId="25" fillId="8" borderId="25" xfId="0" applyNumberFormat="1" applyFont="1" applyFill="1" applyBorder="1" applyAlignment="1">
      <alignment horizontal="center" vertical="center" wrapText="1"/>
    </xf>
    <xf numFmtId="0" fontId="25" fillId="8" borderId="23" xfId="0" applyFont="1" applyFill="1" applyBorder="1" applyAlignment="1">
      <alignment horizontal="center" vertical="center" wrapText="1"/>
    </xf>
    <xf numFmtId="0" fontId="25" fillId="8" borderId="25" xfId="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 wrapText="1"/>
    </xf>
    <xf numFmtId="0" fontId="15" fillId="0" borderId="6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8" borderId="48" xfId="0" applyFont="1" applyFill="1" applyBorder="1" applyAlignment="1">
      <alignment horizontal="center" vertical="center" wrapText="1"/>
    </xf>
    <xf numFmtId="0" fontId="8" fillId="8" borderId="46" xfId="0" applyFont="1" applyFill="1" applyBorder="1" applyAlignment="1">
      <alignment horizontal="center" vertical="center" wrapText="1"/>
    </xf>
    <xf numFmtId="0" fontId="8" fillId="8" borderId="47" xfId="0" applyFont="1" applyFill="1" applyBorder="1" applyAlignment="1">
      <alignment horizontal="center" vertical="center" wrapText="1"/>
    </xf>
    <xf numFmtId="0" fontId="8" fillId="8" borderId="45" xfId="0" applyFont="1" applyFill="1" applyBorder="1" applyAlignment="1">
      <alignment horizontal="center" vertical="center" wrapText="1"/>
    </xf>
    <xf numFmtId="49" fontId="37" fillId="0" borderId="0" xfId="0" applyNumberFormat="1" applyFont="1" applyAlignment="1">
      <alignment horizontal="center" vertical="center" wrapText="1"/>
    </xf>
    <xf numFmtId="49" fontId="33" fillId="0" borderId="0" xfId="0" applyNumberFormat="1" applyFont="1" applyAlignment="1">
      <alignment horizontal="left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textRotation="90" wrapText="1"/>
    </xf>
    <xf numFmtId="0" fontId="8" fillId="2" borderId="33" xfId="0" applyFont="1" applyFill="1" applyBorder="1" applyAlignment="1">
      <alignment horizontal="center" vertical="center" textRotation="90" wrapText="1"/>
    </xf>
    <xf numFmtId="0" fontId="8" fillId="2" borderId="43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12" fillId="2" borderId="2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8" borderId="42" xfId="0" applyFont="1" applyFill="1" applyBorder="1" applyAlignment="1">
      <alignment horizontal="center" vertical="center" wrapText="1"/>
    </xf>
    <xf numFmtId="0" fontId="8" fillId="8" borderId="43" xfId="0" applyFont="1" applyFill="1" applyBorder="1" applyAlignment="1">
      <alignment horizontal="center" vertical="center" wrapText="1"/>
    </xf>
    <xf numFmtId="0" fontId="8" fillId="8" borderId="44" xfId="0" applyFont="1" applyFill="1" applyBorder="1" applyAlignment="1">
      <alignment horizontal="center" vertical="center" wrapText="1"/>
    </xf>
    <xf numFmtId="2" fontId="8" fillId="2" borderId="32" xfId="0" applyNumberFormat="1" applyFont="1" applyFill="1" applyBorder="1" applyAlignment="1">
      <alignment horizontal="center" vertical="center" textRotation="90" wrapText="1"/>
    </xf>
    <xf numFmtId="2" fontId="8" fillId="2" borderId="17" xfId="0" applyNumberFormat="1" applyFont="1" applyFill="1" applyBorder="1" applyAlignment="1">
      <alignment horizontal="center" vertical="center" textRotation="90" wrapText="1"/>
    </xf>
    <xf numFmtId="2" fontId="8" fillId="2" borderId="33" xfId="0" applyNumberFormat="1" applyFont="1" applyFill="1" applyBorder="1" applyAlignment="1">
      <alignment horizontal="center" vertical="center" textRotation="90" wrapText="1"/>
    </xf>
  </cellXfs>
  <cellStyles count="2">
    <cellStyle name="Excel Built-in Normal" xfId="1"/>
    <cellStyle name="Normalny" xfId="0" builtinId="0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008000"/>
      <color rgb="FF99CC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A115"/>
  <sheetViews>
    <sheetView tabSelected="1" zoomScale="80" zoomScaleNormal="80" zoomScaleSheetLayoutView="85" workbookViewId="0">
      <selection activeCell="L100" sqref="L100"/>
    </sheetView>
  </sheetViews>
  <sheetFormatPr defaultColWidth="9" defaultRowHeight="15" customHeight="1"/>
  <cols>
    <col min="1" max="1" width="4.875" style="16" customWidth="1"/>
    <col min="2" max="2" width="55.625" style="15" customWidth="1"/>
    <col min="3" max="3" width="14.625" style="15" customWidth="1"/>
    <col min="4" max="4" width="7.25" style="15" customWidth="1"/>
    <col min="5" max="5" width="13" style="15" customWidth="1"/>
    <col min="6" max="6" width="5" style="15" customWidth="1"/>
    <col min="7" max="7" width="6.75" style="26" customWidth="1"/>
    <col min="8" max="8" width="8.75" style="43" customWidth="1"/>
    <col min="9" max="9" width="4.125" style="43" customWidth="1"/>
    <col min="10" max="10" width="4.25" style="43" customWidth="1"/>
    <col min="11" max="11" width="4" style="43" customWidth="1"/>
    <col min="12" max="13" width="4.125" style="43" customWidth="1"/>
    <col min="14" max="14" width="4" style="43" customWidth="1"/>
    <col min="15" max="15" width="4.25" style="43" customWidth="1"/>
    <col min="16" max="16" width="3.125" style="43" customWidth="1"/>
    <col min="17" max="17" width="3.75" style="43" customWidth="1"/>
    <col min="18" max="20" width="3.5" style="43" customWidth="1"/>
    <col min="21" max="21" width="3.875" style="43" customWidth="1"/>
    <col min="22" max="23" width="3.125" style="43" customWidth="1"/>
    <col min="24" max="27" width="3.625" style="43" customWidth="1"/>
    <col min="28" max="28" width="4" style="24" customWidth="1"/>
    <col min="29" max="30" width="3.125" style="24" customWidth="1"/>
    <col min="31" max="31" width="4.125" style="24" customWidth="1"/>
    <col min="32" max="34" width="3.75" style="24" customWidth="1"/>
    <col min="35" max="35" width="3.125" style="24" customWidth="1"/>
    <col min="36" max="37" width="3.625" style="24" customWidth="1"/>
    <col min="38" max="38" width="3.875" style="24" customWidth="1"/>
    <col min="39" max="41" width="4" style="24" customWidth="1"/>
    <col min="42" max="42" width="3.75" style="24" customWidth="1"/>
    <col min="43" max="44" width="3.125" style="24" customWidth="1"/>
    <col min="45" max="45" width="3.875" style="24" customWidth="1"/>
    <col min="46" max="48" width="4" style="24" customWidth="1"/>
    <col min="49" max="49" width="3.625" style="24" customWidth="1"/>
    <col min="50" max="51" width="3.125" style="24" customWidth="1"/>
    <col min="52" max="52" width="4.125" style="24" customWidth="1"/>
    <col min="53" max="54" width="3.125" style="24" customWidth="1"/>
    <col min="55" max="55" width="5" style="24" bestFit="1" customWidth="1"/>
    <col min="56" max="131" width="9" style="13"/>
    <col min="132" max="16384" width="9" style="24"/>
  </cols>
  <sheetData>
    <row r="1" spans="1:131" ht="15.75">
      <c r="B1" s="326" t="s">
        <v>0</v>
      </c>
      <c r="C1" s="45"/>
      <c r="D1" s="45"/>
      <c r="E1" s="45"/>
      <c r="F1" s="45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353" t="s">
        <v>132</v>
      </c>
      <c r="Y1" s="353"/>
      <c r="Z1" s="353"/>
      <c r="AA1" s="353"/>
      <c r="AB1" s="353"/>
      <c r="AC1" s="353"/>
      <c r="AD1" s="353"/>
      <c r="AE1" s="353"/>
      <c r="AF1" s="353"/>
      <c r="AG1" s="353"/>
      <c r="AH1" s="353"/>
      <c r="AI1" s="353"/>
      <c r="AJ1" s="353"/>
      <c r="AK1" s="353"/>
      <c r="AL1" s="353"/>
      <c r="AM1" s="353"/>
      <c r="AN1" s="353"/>
      <c r="AO1" s="353"/>
      <c r="AP1" s="353"/>
      <c r="AQ1" s="353"/>
      <c r="AR1" s="353"/>
      <c r="AS1" s="353"/>
      <c r="AT1" s="353"/>
      <c r="AU1" s="353"/>
      <c r="AV1" s="353"/>
      <c r="AW1" s="353"/>
      <c r="AX1" s="353"/>
      <c r="AY1" s="353"/>
      <c r="AZ1" s="353"/>
      <c r="BA1" s="42"/>
      <c r="BB1" s="42"/>
      <c r="BC1" s="42"/>
    </row>
    <row r="2" spans="1:131" ht="15" customHeight="1">
      <c r="B2" s="46"/>
      <c r="C2" s="46"/>
      <c r="D2" s="46"/>
      <c r="E2" s="46"/>
      <c r="F2" s="46"/>
      <c r="G2" s="30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5"/>
      <c r="AC2" s="25"/>
      <c r="AD2" s="25"/>
      <c r="AE2" s="25"/>
      <c r="AF2" s="25"/>
      <c r="AG2" s="25"/>
      <c r="AH2" s="25"/>
      <c r="AI2" s="25"/>
      <c r="AJ2" s="42"/>
      <c r="AK2" s="42"/>
      <c r="AL2" s="42"/>
      <c r="AM2" s="42"/>
      <c r="AN2" s="42"/>
      <c r="AO2" s="42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</row>
    <row r="3" spans="1:131" ht="15" customHeight="1">
      <c r="A3" s="17"/>
      <c r="B3" s="47" t="s">
        <v>30</v>
      </c>
      <c r="D3" s="47"/>
      <c r="E3" s="47"/>
      <c r="F3" s="47"/>
      <c r="G3" s="31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14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131" ht="15" customHeight="1">
      <c r="A4" s="18"/>
      <c r="B4" s="47" t="s">
        <v>1</v>
      </c>
      <c r="C4" s="47"/>
      <c r="D4" s="47"/>
      <c r="E4" s="47"/>
      <c r="F4" s="47"/>
      <c r="G4" s="32"/>
      <c r="H4" s="27"/>
      <c r="I4" s="27"/>
      <c r="J4" s="27"/>
      <c r="K4" s="27"/>
      <c r="L4" s="27"/>
      <c r="M4" s="27"/>
      <c r="N4" s="26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</row>
    <row r="5" spans="1:131" ht="15" customHeight="1">
      <c r="A5" s="17"/>
      <c r="B5" s="47" t="s">
        <v>37</v>
      </c>
      <c r="C5" s="47"/>
      <c r="D5" s="47"/>
      <c r="E5" s="47"/>
      <c r="F5" s="47"/>
      <c r="G5" s="32"/>
      <c r="H5" s="27"/>
      <c r="I5" s="27"/>
      <c r="J5" s="27"/>
      <c r="K5" s="27"/>
      <c r="L5" s="27"/>
      <c r="M5" s="27"/>
      <c r="N5" s="26"/>
      <c r="O5" s="26"/>
      <c r="P5" s="26"/>
      <c r="Q5" s="26"/>
      <c r="R5" s="26"/>
      <c r="S5" s="25"/>
      <c r="T5" s="25"/>
      <c r="U5" s="26"/>
      <c r="V5" s="26"/>
      <c r="W5" s="26"/>
      <c r="X5" s="26"/>
      <c r="Y5" s="26"/>
      <c r="Z5" s="25"/>
      <c r="AA5" s="25"/>
      <c r="AB5" s="26"/>
      <c r="AC5" s="26"/>
      <c r="AD5" s="26"/>
      <c r="AE5" s="26"/>
      <c r="AF5" s="26"/>
      <c r="AG5" s="25"/>
      <c r="AH5" s="25"/>
      <c r="AI5" s="26"/>
      <c r="AJ5" s="26"/>
      <c r="AK5" s="26"/>
      <c r="AL5" s="26"/>
      <c r="AM5" s="26"/>
      <c r="AN5" s="3"/>
      <c r="AO5" s="3"/>
      <c r="AP5" s="26"/>
      <c r="AQ5" s="26"/>
      <c r="AR5" s="26"/>
      <c r="AS5" s="26"/>
      <c r="AT5" s="26"/>
      <c r="AU5" s="3"/>
      <c r="AV5" s="3"/>
      <c r="AW5" s="26"/>
      <c r="AX5" s="26"/>
      <c r="AY5" s="26"/>
      <c r="AZ5" s="26"/>
      <c r="BA5" s="26"/>
      <c r="BB5" s="3"/>
      <c r="BC5" s="3"/>
    </row>
    <row r="6" spans="1:131" ht="15" customHeight="1" thickBot="1">
      <c r="A6" s="17"/>
      <c r="B6" s="316"/>
      <c r="C6" s="48"/>
      <c r="D6" s="48"/>
      <c r="E6" s="48"/>
      <c r="F6" s="48"/>
      <c r="G6" s="33"/>
      <c r="H6" s="19"/>
      <c r="I6" s="19"/>
      <c r="J6" s="19"/>
      <c r="K6" s="19"/>
      <c r="L6" s="19"/>
      <c r="M6" s="19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</row>
    <row r="7" spans="1:131" ht="18.75" customHeight="1" thickBot="1">
      <c r="A7" s="360" t="s">
        <v>129</v>
      </c>
      <c r="B7" s="357" t="s">
        <v>2</v>
      </c>
      <c r="C7" s="367" t="s">
        <v>73</v>
      </c>
      <c r="D7" s="370" t="s">
        <v>115</v>
      </c>
      <c r="E7" s="367" t="s">
        <v>74</v>
      </c>
      <c r="F7" s="370" t="s">
        <v>116</v>
      </c>
      <c r="G7" s="379" t="s">
        <v>3</v>
      </c>
      <c r="H7" s="373" t="s">
        <v>4</v>
      </c>
      <c r="I7" s="374"/>
      <c r="J7" s="374"/>
      <c r="K7" s="374"/>
      <c r="L7" s="374"/>
      <c r="M7" s="375"/>
      <c r="N7" s="373" t="s">
        <v>5</v>
      </c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5"/>
      <c r="AB7" s="346" t="s">
        <v>6</v>
      </c>
      <c r="AC7" s="347"/>
      <c r="AD7" s="347"/>
      <c r="AE7" s="347"/>
      <c r="AF7" s="347"/>
      <c r="AG7" s="347"/>
      <c r="AH7" s="347"/>
      <c r="AI7" s="347"/>
      <c r="AJ7" s="347"/>
      <c r="AK7" s="347"/>
      <c r="AL7" s="347"/>
      <c r="AM7" s="347"/>
      <c r="AN7" s="347"/>
      <c r="AO7" s="348"/>
      <c r="AP7" s="346" t="s">
        <v>7</v>
      </c>
      <c r="AQ7" s="347"/>
      <c r="AR7" s="347"/>
      <c r="AS7" s="347"/>
      <c r="AT7" s="347"/>
      <c r="AU7" s="347"/>
      <c r="AV7" s="347"/>
      <c r="AW7" s="347"/>
      <c r="AX7" s="347"/>
      <c r="AY7" s="347"/>
      <c r="AZ7" s="347"/>
      <c r="BA7" s="347"/>
      <c r="BB7" s="347"/>
      <c r="BC7" s="348"/>
    </row>
    <row r="8" spans="1:131" ht="16.5" customHeight="1" thickBot="1">
      <c r="A8" s="361"/>
      <c r="B8" s="358"/>
      <c r="C8" s="368"/>
      <c r="D8" s="371"/>
      <c r="E8" s="368"/>
      <c r="F8" s="371"/>
      <c r="G8" s="380"/>
      <c r="H8" s="363" t="s">
        <v>8</v>
      </c>
      <c r="I8" s="365" t="s">
        <v>9</v>
      </c>
      <c r="J8" s="365"/>
      <c r="K8" s="365"/>
      <c r="L8" s="365"/>
      <c r="M8" s="366"/>
      <c r="N8" s="376">
        <v>1</v>
      </c>
      <c r="O8" s="377"/>
      <c r="P8" s="377"/>
      <c r="Q8" s="377"/>
      <c r="R8" s="377"/>
      <c r="S8" s="377"/>
      <c r="T8" s="378"/>
      <c r="U8" s="377">
        <v>2</v>
      </c>
      <c r="V8" s="377"/>
      <c r="W8" s="377"/>
      <c r="X8" s="377"/>
      <c r="Y8" s="377"/>
      <c r="Z8" s="377"/>
      <c r="AA8" s="378"/>
      <c r="AB8" s="352">
        <v>3</v>
      </c>
      <c r="AC8" s="350"/>
      <c r="AD8" s="350"/>
      <c r="AE8" s="350"/>
      <c r="AF8" s="350"/>
      <c r="AG8" s="350"/>
      <c r="AH8" s="351"/>
      <c r="AI8" s="349">
        <v>4</v>
      </c>
      <c r="AJ8" s="350"/>
      <c r="AK8" s="350"/>
      <c r="AL8" s="350"/>
      <c r="AM8" s="350"/>
      <c r="AN8" s="350"/>
      <c r="AO8" s="351"/>
      <c r="AP8" s="352">
        <v>5</v>
      </c>
      <c r="AQ8" s="350"/>
      <c r="AR8" s="350"/>
      <c r="AS8" s="350"/>
      <c r="AT8" s="350"/>
      <c r="AU8" s="350"/>
      <c r="AV8" s="351"/>
      <c r="AW8" s="349">
        <v>6</v>
      </c>
      <c r="AX8" s="350"/>
      <c r="AY8" s="350"/>
      <c r="AZ8" s="350"/>
      <c r="BA8" s="350"/>
      <c r="BB8" s="350"/>
      <c r="BC8" s="351"/>
    </row>
    <row r="9" spans="1:131" ht="57.75" thickBot="1">
      <c r="A9" s="362"/>
      <c r="B9" s="359"/>
      <c r="C9" s="369"/>
      <c r="D9" s="372"/>
      <c r="E9" s="369"/>
      <c r="F9" s="372"/>
      <c r="G9" s="381"/>
      <c r="H9" s="364"/>
      <c r="I9" s="125" t="s">
        <v>10</v>
      </c>
      <c r="J9" s="122" t="s">
        <v>11</v>
      </c>
      <c r="K9" s="122" t="s">
        <v>12</v>
      </c>
      <c r="L9" s="122" t="s">
        <v>13</v>
      </c>
      <c r="M9" s="126" t="s">
        <v>14</v>
      </c>
      <c r="N9" s="121" t="s">
        <v>10</v>
      </c>
      <c r="O9" s="122" t="s">
        <v>11</v>
      </c>
      <c r="P9" s="122" t="s">
        <v>12</v>
      </c>
      <c r="Q9" s="122" t="s">
        <v>13</v>
      </c>
      <c r="R9" s="122" t="s">
        <v>14</v>
      </c>
      <c r="S9" s="123" t="s">
        <v>15</v>
      </c>
      <c r="T9" s="124" t="s">
        <v>3</v>
      </c>
      <c r="U9" s="125" t="s">
        <v>10</v>
      </c>
      <c r="V9" s="122" t="s">
        <v>11</v>
      </c>
      <c r="W9" s="122" t="s">
        <v>12</v>
      </c>
      <c r="X9" s="122" t="s">
        <v>13</v>
      </c>
      <c r="Y9" s="122" t="s">
        <v>14</v>
      </c>
      <c r="Z9" s="123" t="s">
        <v>15</v>
      </c>
      <c r="AA9" s="124" t="s">
        <v>3</v>
      </c>
      <c r="AB9" s="121" t="s">
        <v>10</v>
      </c>
      <c r="AC9" s="122" t="s">
        <v>11</v>
      </c>
      <c r="AD9" s="122" t="s">
        <v>12</v>
      </c>
      <c r="AE9" s="122" t="s">
        <v>13</v>
      </c>
      <c r="AF9" s="122" t="s">
        <v>14</v>
      </c>
      <c r="AG9" s="123" t="s">
        <v>15</v>
      </c>
      <c r="AH9" s="124" t="s">
        <v>3</v>
      </c>
      <c r="AI9" s="125" t="s">
        <v>10</v>
      </c>
      <c r="AJ9" s="122" t="s">
        <v>11</v>
      </c>
      <c r="AK9" s="122" t="s">
        <v>12</v>
      </c>
      <c r="AL9" s="122" t="s">
        <v>13</v>
      </c>
      <c r="AM9" s="122" t="s">
        <v>14</v>
      </c>
      <c r="AN9" s="123" t="s">
        <v>15</v>
      </c>
      <c r="AO9" s="298" t="s">
        <v>3</v>
      </c>
      <c r="AP9" s="312" t="s">
        <v>10</v>
      </c>
      <c r="AQ9" s="313" t="s">
        <v>11</v>
      </c>
      <c r="AR9" s="313" t="s">
        <v>12</v>
      </c>
      <c r="AS9" s="313" t="s">
        <v>13</v>
      </c>
      <c r="AT9" s="313" t="s">
        <v>14</v>
      </c>
      <c r="AU9" s="314" t="s">
        <v>15</v>
      </c>
      <c r="AV9" s="315" t="s">
        <v>3</v>
      </c>
      <c r="AW9" s="125" t="s">
        <v>10</v>
      </c>
      <c r="AX9" s="122" t="s">
        <v>11</v>
      </c>
      <c r="AY9" s="122" t="s">
        <v>12</v>
      </c>
      <c r="AZ9" s="122" t="s">
        <v>13</v>
      </c>
      <c r="BA9" s="122" t="s">
        <v>14</v>
      </c>
      <c r="BB9" s="123" t="s">
        <v>15</v>
      </c>
      <c r="BC9" s="124" t="s">
        <v>3</v>
      </c>
    </row>
    <row r="10" spans="1:131" s="60" customFormat="1" ht="30.75" thickBot="1">
      <c r="A10" s="189"/>
      <c r="B10" s="190" t="s">
        <v>92</v>
      </c>
      <c r="C10" s="191"/>
      <c r="D10" s="192"/>
      <c r="E10" s="191"/>
      <c r="F10" s="192"/>
      <c r="G10" s="193"/>
      <c r="H10" s="202"/>
      <c r="I10" s="199"/>
      <c r="J10" s="194"/>
      <c r="K10" s="194"/>
      <c r="L10" s="194"/>
      <c r="M10" s="195"/>
      <c r="N10" s="196"/>
      <c r="O10" s="194"/>
      <c r="P10" s="194"/>
      <c r="Q10" s="194"/>
      <c r="R10" s="194"/>
      <c r="S10" s="197"/>
      <c r="T10" s="198"/>
      <c r="U10" s="199"/>
      <c r="V10" s="194"/>
      <c r="W10" s="194"/>
      <c r="X10" s="194"/>
      <c r="Y10" s="194"/>
      <c r="Z10" s="197"/>
      <c r="AA10" s="198"/>
      <c r="AB10" s="196"/>
      <c r="AC10" s="194"/>
      <c r="AD10" s="194"/>
      <c r="AE10" s="194"/>
      <c r="AF10" s="194"/>
      <c r="AG10" s="197"/>
      <c r="AH10" s="198"/>
      <c r="AI10" s="199"/>
      <c r="AJ10" s="194"/>
      <c r="AK10" s="194"/>
      <c r="AL10" s="194"/>
      <c r="AM10" s="194"/>
      <c r="AN10" s="197"/>
      <c r="AO10" s="299"/>
      <c r="AP10" s="196"/>
      <c r="AQ10" s="194"/>
      <c r="AR10" s="194"/>
      <c r="AS10" s="194"/>
      <c r="AT10" s="194"/>
      <c r="AU10" s="197"/>
      <c r="AV10" s="198"/>
      <c r="AW10" s="199"/>
      <c r="AX10" s="194"/>
      <c r="AY10" s="194"/>
      <c r="AZ10" s="194"/>
      <c r="BA10" s="194"/>
      <c r="BB10" s="197"/>
      <c r="BC10" s="198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</row>
    <row r="11" spans="1:131" s="13" customFormat="1">
      <c r="A11" s="321"/>
      <c r="B11" s="270" t="s">
        <v>44</v>
      </c>
      <c r="C11" s="271">
        <f>SUM(H12:H18)</f>
        <v>275</v>
      </c>
      <c r="D11" s="272">
        <f>G12+G13+G14+G15+G18+G16+G17</f>
        <v>24</v>
      </c>
      <c r="E11" s="271">
        <f>H19</f>
        <v>30</v>
      </c>
      <c r="F11" s="272">
        <f>G19</f>
        <v>2</v>
      </c>
      <c r="G11" s="273">
        <f>D11+F11</f>
        <v>26</v>
      </c>
      <c r="H11" s="274">
        <f>C11+E11</f>
        <v>305</v>
      </c>
      <c r="I11" s="289"/>
      <c r="J11" s="290"/>
      <c r="K11" s="290"/>
      <c r="L11" s="290"/>
      <c r="M11" s="291"/>
      <c r="N11" s="136"/>
      <c r="O11" s="134"/>
      <c r="P11" s="134"/>
      <c r="Q11" s="134"/>
      <c r="R11" s="134"/>
      <c r="S11" s="188"/>
      <c r="T11" s="135"/>
      <c r="U11" s="136"/>
      <c r="V11" s="134"/>
      <c r="W11" s="134"/>
      <c r="X11" s="134"/>
      <c r="Y11" s="134"/>
      <c r="Z11" s="134"/>
      <c r="AA11" s="135"/>
      <c r="AB11" s="133"/>
      <c r="AC11" s="134"/>
      <c r="AD11" s="134"/>
      <c r="AE11" s="134"/>
      <c r="AF11" s="134"/>
      <c r="AG11" s="134"/>
      <c r="AH11" s="135"/>
      <c r="AI11" s="136"/>
      <c r="AJ11" s="134"/>
      <c r="AK11" s="134"/>
      <c r="AL11" s="134"/>
      <c r="AM11" s="134"/>
      <c r="AN11" s="134"/>
      <c r="AO11" s="300"/>
      <c r="AP11" s="133"/>
      <c r="AQ11" s="134"/>
      <c r="AR11" s="134"/>
      <c r="AS11" s="134"/>
      <c r="AT11" s="134"/>
      <c r="AU11" s="134"/>
      <c r="AV11" s="135"/>
      <c r="AW11" s="136"/>
      <c r="AX11" s="134"/>
      <c r="AY11" s="134"/>
      <c r="AZ11" s="134"/>
      <c r="BA11" s="134"/>
      <c r="BB11" s="134"/>
      <c r="BC11" s="135"/>
    </row>
    <row r="12" spans="1:131" s="13" customFormat="1">
      <c r="A12" s="67" t="s">
        <v>91</v>
      </c>
      <c r="B12" s="79" t="s">
        <v>53</v>
      </c>
      <c r="C12" s="87"/>
      <c r="D12" s="88"/>
      <c r="E12" s="87"/>
      <c r="F12" s="88"/>
      <c r="G12" s="112">
        <v>1</v>
      </c>
      <c r="H12" s="203">
        <v>15</v>
      </c>
      <c r="I12" s="292">
        <v>15</v>
      </c>
      <c r="J12" s="52"/>
      <c r="K12" s="52"/>
      <c r="L12" s="52"/>
      <c r="M12" s="114"/>
      <c r="N12" s="75">
        <v>15</v>
      </c>
      <c r="O12" s="56"/>
      <c r="P12" s="56"/>
      <c r="Q12" s="56"/>
      <c r="R12" s="56"/>
      <c r="S12" s="56" t="s">
        <v>42</v>
      </c>
      <c r="T12" s="95">
        <v>1</v>
      </c>
      <c r="U12" s="75"/>
      <c r="V12" s="56"/>
      <c r="W12" s="56"/>
      <c r="X12" s="56"/>
      <c r="Y12" s="56"/>
      <c r="Z12" s="56"/>
      <c r="AA12" s="64"/>
      <c r="AB12" s="98"/>
      <c r="AC12" s="56"/>
      <c r="AD12" s="56"/>
      <c r="AE12" s="56"/>
      <c r="AF12" s="56"/>
      <c r="AG12" s="56"/>
      <c r="AH12" s="64"/>
      <c r="AI12" s="75"/>
      <c r="AJ12" s="56"/>
      <c r="AK12" s="56"/>
      <c r="AL12" s="56"/>
      <c r="AM12" s="56"/>
      <c r="AN12" s="56"/>
      <c r="AO12" s="301"/>
      <c r="AP12" s="98"/>
      <c r="AQ12" s="56"/>
      <c r="AR12" s="56"/>
      <c r="AS12" s="56"/>
      <c r="AT12" s="56"/>
      <c r="AU12" s="56"/>
      <c r="AV12" s="64"/>
      <c r="AW12" s="75"/>
      <c r="AX12" s="56"/>
      <c r="AY12" s="56"/>
      <c r="AZ12" s="56"/>
      <c r="BA12" s="56"/>
      <c r="BB12" s="56"/>
      <c r="BC12" s="64"/>
    </row>
    <row r="13" spans="1:131" s="13" customFormat="1">
      <c r="A13" s="67" t="s">
        <v>91</v>
      </c>
      <c r="B13" s="79" t="s">
        <v>79</v>
      </c>
      <c r="C13" s="87"/>
      <c r="D13" s="88"/>
      <c r="E13" s="87"/>
      <c r="F13" s="88"/>
      <c r="G13" s="112">
        <v>2</v>
      </c>
      <c r="H13" s="203">
        <v>30</v>
      </c>
      <c r="I13" s="292"/>
      <c r="J13" s="52"/>
      <c r="K13" s="52">
        <v>30</v>
      </c>
      <c r="L13" s="52"/>
      <c r="M13" s="114"/>
      <c r="N13" s="75"/>
      <c r="O13" s="56"/>
      <c r="P13" s="56">
        <v>30</v>
      </c>
      <c r="Q13" s="56"/>
      <c r="R13" s="56"/>
      <c r="S13" s="56" t="s">
        <v>42</v>
      </c>
      <c r="T13" s="95">
        <v>2</v>
      </c>
      <c r="U13" s="75"/>
      <c r="V13" s="56"/>
      <c r="W13" s="56"/>
      <c r="X13" s="56"/>
      <c r="Y13" s="56"/>
      <c r="Z13" s="56"/>
      <c r="AA13" s="64"/>
      <c r="AB13" s="98"/>
      <c r="AC13" s="56"/>
      <c r="AD13" s="56"/>
      <c r="AE13" s="56"/>
      <c r="AF13" s="56"/>
      <c r="AG13" s="56"/>
      <c r="AH13" s="64"/>
      <c r="AI13" s="75"/>
      <c r="AJ13" s="56"/>
      <c r="AK13" s="56"/>
      <c r="AL13" s="56"/>
      <c r="AM13" s="56"/>
      <c r="AN13" s="56"/>
      <c r="AO13" s="301"/>
      <c r="AP13" s="98"/>
      <c r="AQ13" s="56"/>
      <c r="AR13" s="56"/>
      <c r="AS13" s="56"/>
      <c r="AT13" s="56"/>
      <c r="AU13" s="56"/>
      <c r="AV13" s="64"/>
      <c r="AW13" s="75"/>
      <c r="AX13" s="56"/>
      <c r="AY13" s="56"/>
      <c r="AZ13" s="56"/>
      <c r="BA13" s="56"/>
      <c r="BB13" s="56"/>
      <c r="BC13" s="64"/>
    </row>
    <row r="14" spans="1:131" s="13" customFormat="1" ht="15" customHeight="1">
      <c r="A14" s="67" t="s">
        <v>91</v>
      </c>
      <c r="B14" s="79" t="s">
        <v>27</v>
      </c>
      <c r="C14" s="87"/>
      <c r="D14" s="88"/>
      <c r="E14" s="87"/>
      <c r="F14" s="88"/>
      <c r="G14" s="112">
        <v>5</v>
      </c>
      <c r="H14" s="203">
        <v>60</v>
      </c>
      <c r="I14" s="292">
        <v>30</v>
      </c>
      <c r="J14" s="52"/>
      <c r="K14" s="52">
        <v>30</v>
      </c>
      <c r="L14" s="52"/>
      <c r="M14" s="114"/>
      <c r="N14" s="75">
        <v>30</v>
      </c>
      <c r="O14" s="56"/>
      <c r="P14" s="56">
        <v>30</v>
      </c>
      <c r="Q14" s="56"/>
      <c r="R14" s="56"/>
      <c r="S14" s="56" t="s">
        <v>43</v>
      </c>
      <c r="T14" s="95">
        <v>5</v>
      </c>
      <c r="U14" s="75"/>
      <c r="V14" s="56"/>
      <c r="W14" s="56"/>
      <c r="X14" s="56"/>
      <c r="Y14" s="56"/>
      <c r="Z14" s="56"/>
      <c r="AA14" s="64"/>
      <c r="AB14" s="98"/>
      <c r="AC14" s="56"/>
      <c r="AD14" s="56"/>
      <c r="AE14" s="56"/>
      <c r="AF14" s="56"/>
      <c r="AG14" s="56"/>
      <c r="AH14" s="64"/>
      <c r="AI14" s="75"/>
      <c r="AJ14" s="56"/>
      <c r="AK14" s="56"/>
      <c r="AL14" s="56"/>
      <c r="AM14" s="56"/>
      <c r="AN14" s="56"/>
      <c r="AO14" s="301"/>
      <c r="AP14" s="98"/>
      <c r="AQ14" s="56"/>
      <c r="AR14" s="56"/>
      <c r="AS14" s="56"/>
      <c r="AT14" s="56"/>
      <c r="AU14" s="56"/>
      <c r="AV14" s="64"/>
      <c r="AW14" s="75"/>
      <c r="AX14" s="56"/>
      <c r="AY14" s="56"/>
      <c r="AZ14" s="56"/>
      <c r="BA14" s="56"/>
      <c r="BB14" s="56"/>
      <c r="BC14" s="64"/>
    </row>
    <row r="15" spans="1:131" s="13" customFormat="1" ht="15" customHeight="1">
      <c r="A15" s="67" t="s">
        <v>91</v>
      </c>
      <c r="B15" s="79" t="s">
        <v>22</v>
      </c>
      <c r="C15" s="87"/>
      <c r="D15" s="88"/>
      <c r="E15" s="87"/>
      <c r="F15" s="88"/>
      <c r="G15" s="112">
        <v>2</v>
      </c>
      <c r="H15" s="203">
        <v>30</v>
      </c>
      <c r="I15" s="292">
        <v>15</v>
      </c>
      <c r="J15" s="52"/>
      <c r="K15" s="52">
        <v>15</v>
      </c>
      <c r="L15" s="52"/>
      <c r="M15" s="114"/>
      <c r="N15" s="75">
        <v>15</v>
      </c>
      <c r="O15" s="56"/>
      <c r="P15" s="56">
        <v>15</v>
      </c>
      <c r="Q15" s="56"/>
      <c r="R15" s="56"/>
      <c r="S15" s="56" t="s">
        <v>43</v>
      </c>
      <c r="T15" s="95">
        <v>2</v>
      </c>
      <c r="U15" s="75"/>
      <c r="V15" s="56"/>
      <c r="W15" s="56"/>
      <c r="X15" s="56"/>
      <c r="Y15" s="56"/>
      <c r="Z15" s="56"/>
      <c r="AA15" s="64"/>
      <c r="AB15" s="98"/>
      <c r="AC15" s="56"/>
      <c r="AD15" s="56"/>
      <c r="AE15" s="56"/>
      <c r="AF15" s="56"/>
      <c r="AG15" s="56"/>
      <c r="AH15" s="64"/>
      <c r="AI15" s="75"/>
      <c r="AJ15" s="56"/>
      <c r="AK15" s="56"/>
      <c r="AL15" s="56"/>
      <c r="AM15" s="56"/>
      <c r="AN15" s="56"/>
      <c r="AO15" s="301"/>
      <c r="AP15" s="98"/>
      <c r="AQ15" s="56"/>
      <c r="AR15" s="56"/>
      <c r="AS15" s="56"/>
      <c r="AT15" s="56"/>
      <c r="AU15" s="56"/>
      <c r="AV15" s="64"/>
      <c r="AW15" s="75"/>
      <c r="AX15" s="56"/>
      <c r="AY15" s="56"/>
      <c r="AZ15" s="56"/>
      <c r="BA15" s="56"/>
      <c r="BB15" s="56"/>
      <c r="BC15" s="64"/>
    </row>
    <row r="16" spans="1:131" s="13" customFormat="1">
      <c r="A16" s="67" t="s">
        <v>91</v>
      </c>
      <c r="B16" s="79" t="s">
        <v>38</v>
      </c>
      <c r="C16" s="87"/>
      <c r="D16" s="88"/>
      <c r="E16" s="87"/>
      <c r="F16" s="88"/>
      <c r="G16" s="112">
        <v>2</v>
      </c>
      <c r="H16" s="203">
        <v>20</v>
      </c>
      <c r="I16" s="292"/>
      <c r="J16" s="52"/>
      <c r="K16" s="52"/>
      <c r="L16" s="52">
        <v>20</v>
      </c>
      <c r="M16" s="114"/>
      <c r="N16" s="75"/>
      <c r="O16" s="56"/>
      <c r="P16" s="56"/>
      <c r="Q16" s="56">
        <v>20</v>
      </c>
      <c r="R16" s="56"/>
      <c r="S16" s="56" t="s">
        <v>42</v>
      </c>
      <c r="T16" s="95">
        <v>2</v>
      </c>
      <c r="U16" s="76"/>
      <c r="V16" s="56"/>
      <c r="W16" s="56"/>
      <c r="X16" s="56"/>
      <c r="Y16" s="56"/>
      <c r="Z16" s="56"/>
      <c r="AA16" s="64"/>
      <c r="AB16" s="120"/>
      <c r="AC16" s="56"/>
      <c r="AD16" s="56"/>
      <c r="AE16" s="56"/>
      <c r="AF16" s="56"/>
      <c r="AG16" s="56"/>
      <c r="AH16" s="64"/>
      <c r="AI16" s="75"/>
      <c r="AJ16" s="56"/>
      <c r="AK16" s="56"/>
      <c r="AL16" s="56"/>
      <c r="AM16" s="56"/>
      <c r="AN16" s="56"/>
      <c r="AO16" s="301"/>
      <c r="AP16" s="98"/>
      <c r="AQ16" s="56"/>
      <c r="AR16" s="56"/>
      <c r="AS16" s="56"/>
      <c r="AT16" s="56"/>
      <c r="AU16" s="56"/>
      <c r="AV16" s="64"/>
      <c r="AW16" s="75"/>
      <c r="AX16" s="56"/>
      <c r="AY16" s="56"/>
      <c r="AZ16" s="56"/>
      <c r="BA16" s="56"/>
      <c r="BB16" s="56"/>
      <c r="BC16" s="64"/>
    </row>
    <row r="17" spans="1:55" s="13" customFormat="1">
      <c r="A17" s="67" t="s">
        <v>91</v>
      </c>
      <c r="B17" s="79" t="s">
        <v>83</v>
      </c>
      <c r="C17" s="87"/>
      <c r="D17" s="88"/>
      <c r="E17" s="87"/>
      <c r="F17" s="88"/>
      <c r="G17" s="112">
        <v>6</v>
      </c>
      <c r="H17" s="203">
        <v>60</v>
      </c>
      <c r="I17" s="292">
        <v>20</v>
      </c>
      <c r="J17" s="52"/>
      <c r="K17" s="52">
        <v>30</v>
      </c>
      <c r="L17" s="52">
        <v>10</v>
      </c>
      <c r="M17" s="114"/>
      <c r="N17" s="75">
        <v>20</v>
      </c>
      <c r="O17" s="56"/>
      <c r="P17" s="56">
        <v>30</v>
      </c>
      <c r="Q17" s="56">
        <v>10</v>
      </c>
      <c r="R17" s="56"/>
      <c r="S17" s="56" t="s">
        <v>43</v>
      </c>
      <c r="T17" s="64">
        <v>6</v>
      </c>
      <c r="U17" s="75"/>
      <c r="V17" s="56"/>
      <c r="W17" s="56"/>
      <c r="X17" s="56"/>
      <c r="Y17" s="56"/>
      <c r="Z17" s="56"/>
      <c r="AA17" s="95"/>
      <c r="AB17" s="98"/>
      <c r="AC17" s="56"/>
      <c r="AD17" s="56"/>
      <c r="AE17" s="56"/>
      <c r="AF17" s="56"/>
      <c r="AG17" s="56"/>
      <c r="AH17" s="64"/>
      <c r="AI17" s="75"/>
      <c r="AJ17" s="56"/>
      <c r="AK17" s="56"/>
      <c r="AL17" s="56"/>
      <c r="AM17" s="56"/>
      <c r="AN17" s="56"/>
      <c r="AO17" s="301"/>
      <c r="AP17" s="98"/>
      <c r="AQ17" s="56"/>
      <c r="AR17" s="56"/>
      <c r="AS17" s="56"/>
      <c r="AT17" s="56"/>
      <c r="AU17" s="56"/>
      <c r="AV17" s="64"/>
      <c r="AW17" s="75"/>
      <c r="AX17" s="56"/>
      <c r="AY17" s="56"/>
      <c r="AZ17" s="56"/>
      <c r="BA17" s="56"/>
      <c r="BB17" s="56"/>
      <c r="BC17" s="64"/>
    </row>
    <row r="18" spans="1:55" s="13" customFormat="1" ht="15" customHeight="1">
      <c r="A18" s="67" t="s">
        <v>91</v>
      </c>
      <c r="B18" s="79" t="s">
        <v>23</v>
      </c>
      <c r="C18" s="87"/>
      <c r="D18" s="88"/>
      <c r="E18" s="87"/>
      <c r="F18" s="88"/>
      <c r="G18" s="112">
        <v>6</v>
      </c>
      <c r="H18" s="203">
        <v>60</v>
      </c>
      <c r="I18" s="292">
        <v>20</v>
      </c>
      <c r="J18" s="52"/>
      <c r="K18" s="52">
        <v>40</v>
      </c>
      <c r="L18" s="52"/>
      <c r="M18" s="114"/>
      <c r="N18" s="75"/>
      <c r="O18" s="56"/>
      <c r="P18" s="56"/>
      <c r="Q18" s="56"/>
      <c r="R18" s="56"/>
      <c r="S18" s="56"/>
      <c r="T18" s="95"/>
      <c r="U18" s="75">
        <v>20</v>
      </c>
      <c r="V18" s="56"/>
      <c r="W18" s="56">
        <v>40</v>
      </c>
      <c r="X18" s="56"/>
      <c r="Y18" s="56"/>
      <c r="Z18" s="56" t="s">
        <v>43</v>
      </c>
      <c r="AA18" s="64">
        <v>6</v>
      </c>
      <c r="AB18" s="98"/>
      <c r="AC18" s="56"/>
      <c r="AD18" s="56"/>
      <c r="AE18" s="56"/>
      <c r="AF18" s="56"/>
      <c r="AG18" s="56"/>
      <c r="AH18" s="64"/>
      <c r="AI18" s="75"/>
      <c r="AJ18" s="56"/>
      <c r="AK18" s="56"/>
      <c r="AL18" s="56"/>
      <c r="AM18" s="56"/>
      <c r="AN18" s="56"/>
      <c r="AO18" s="301"/>
      <c r="AP18" s="98"/>
      <c r="AQ18" s="56"/>
      <c r="AR18" s="56"/>
      <c r="AS18" s="56"/>
      <c r="AT18" s="56"/>
      <c r="AU18" s="56"/>
      <c r="AV18" s="64"/>
      <c r="AW18" s="75"/>
      <c r="AX18" s="56"/>
      <c r="AY18" s="56"/>
      <c r="AZ18" s="56"/>
      <c r="BA18" s="56"/>
      <c r="BB18" s="56"/>
      <c r="BC18" s="64"/>
    </row>
    <row r="19" spans="1:55" s="13" customFormat="1" ht="27.75" customHeight="1">
      <c r="A19" s="66" t="s">
        <v>41</v>
      </c>
      <c r="B19" s="80" t="s">
        <v>85</v>
      </c>
      <c r="C19" s="87"/>
      <c r="D19" s="88"/>
      <c r="E19" s="87"/>
      <c r="F19" s="88"/>
      <c r="G19" s="279">
        <v>2</v>
      </c>
      <c r="H19" s="256">
        <v>30</v>
      </c>
      <c r="I19" s="292"/>
      <c r="J19" s="52"/>
      <c r="K19" s="53">
        <v>30</v>
      </c>
      <c r="L19" s="52"/>
      <c r="M19" s="114"/>
      <c r="N19" s="75"/>
      <c r="O19" s="56"/>
      <c r="P19" s="56">
        <v>30</v>
      </c>
      <c r="Q19" s="56"/>
      <c r="R19" s="56"/>
      <c r="S19" s="56" t="s">
        <v>42</v>
      </c>
      <c r="T19" s="95">
        <v>2</v>
      </c>
      <c r="U19" s="76"/>
      <c r="V19" s="56"/>
      <c r="W19" s="56"/>
      <c r="X19" s="56"/>
      <c r="Y19" s="56"/>
      <c r="Z19" s="116"/>
      <c r="AA19" s="64"/>
      <c r="AB19" s="98"/>
      <c r="AC19" s="56"/>
      <c r="AD19" s="56"/>
      <c r="AE19" s="56"/>
      <c r="AF19" s="56"/>
      <c r="AG19" s="56"/>
      <c r="AH19" s="64"/>
      <c r="AI19" s="75"/>
      <c r="AJ19" s="56"/>
      <c r="AK19" s="56"/>
      <c r="AL19" s="56"/>
      <c r="AM19" s="56"/>
      <c r="AN19" s="56"/>
      <c r="AO19" s="301"/>
      <c r="AP19" s="98"/>
      <c r="AQ19" s="56"/>
      <c r="AR19" s="56"/>
      <c r="AS19" s="56"/>
      <c r="AT19" s="56"/>
      <c r="AU19" s="56"/>
      <c r="AV19" s="64"/>
      <c r="AW19" s="75"/>
      <c r="AX19" s="56"/>
      <c r="AY19" s="56"/>
      <c r="AZ19" s="56"/>
      <c r="BA19" s="56"/>
      <c r="BB19" s="56"/>
      <c r="BC19" s="64"/>
    </row>
    <row r="20" spans="1:55" s="13" customFormat="1" ht="30">
      <c r="A20" s="321"/>
      <c r="B20" s="275" t="s">
        <v>45</v>
      </c>
      <c r="C20" s="276">
        <f>H21+H24</f>
        <v>150</v>
      </c>
      <c r="D20" s="277">
        <f>G21+G24</f>
        <v>13</v>
      </c>
      <c r="E20" s="276">
        <f>H23+H26</f>
        <v>90</v>
      </c>
      <c r="F20" s="278">
        <f>G23+G26</f>
        <v>6</v>
      </c>
      <c r="G20" s="279">
        <f>D20+F20</f>
        <v>19</v>
      </c>
      <c r="H20" s="256">
        <f>C20+E20</f>
        <v>240</v>
      </c>
      <c r="I20" s="292"/>
      <c r="J20" s="52"/>
      <c r="K20" s="52"/>
      <c r="L20" s="52"/>
      <c r="M20" s="114"/>
      <c r="N20" s="75"/>
      <c r="O20" s="56"/>
      <c r="P20" s="56"/>
      <c r="Q20" s="56"/>
      <c r="R20" s="56"/>
      <c r="S20" s="56"/>
      <c r="T20" s="64"/>
      <c r="U20" s="75"/>
      <c r="V20" s="56"/>
      <c r="W20" s="56"/>
      <c r="X20" s="56"/>
      <c r="Y20" s="56"/>
      <c r="Z20" s="116"/>
      <c r="AA20" s="64"/>
      <c r="AB20" s="98"/>
      <c r="AC20" s="56"/>
      <c r="AD20" s="56"/>
      <c r="AE20" s="56"/>
      <c r="AF20" s="56"/>
      <c r="AG20" s="56"/>
      <c r="AH20" s="64"/>
      <c r="AI20" s="75"/>
      <c r="AJ20" s="56"/>
      <c r="AK20" s="56"/>
      <c r="AL20" s="56"/>
      <c r="AM20" s="56"/>
      <c r="AN20" s="56"/>
      <c r="AO20" s="301"/>
      <c r="AP20" s="98"/>
      <c r="AQ20" s="56"/>
      <c r="AR20" s="56"/>
      <c r="AS20" s="56"/>
      <c r="AT20" s="56"/>
      <c r="AU20" s="56"/>
      <c r="AV20" s="64"/>
      <c r="AW20" s="75"/>
      <c r="AX20" s="56"/>
      <c r="AY20" s="56"/>
      <c r="AZ20" s="56"/>
      <c r="BA20" s="56"/>
      <c r="BB20" s="56"/>
      <c r="BC20" s="64"/>
    </row>
    <row r="21" spans="1:55" s="13" customFormat="1" ht="15" customHeight="1">
      <c r="A21" s="67" t="s">
        <v>91</v>
      </c>
      <c r="B21" s="79" t="s">
        <v>54</v>
      </c>
      <c r="C21" s="89"/>
      <c r="D21" s="90"/>
      <c r="E21" s="89"/>
      <c r="F21" s="220"/>
      <c r="G21" s="112">
        <v>8</v>
      </c>
      <c r="H21" s="203">
        <v>90</v>
      </c>
      <c r="I21" s="292">
        <v>30</v>
      </c>
      <c r="J21" s="52"/>
      <c r="K21" s="52">
        <v>60</v>
      </c>
      <c r="L21" s="52"/>
      <c r="M21" s="114"/>
      <c r="N21" s="75"/>
      <c r="O21" s="56"/>
      <c r="P21" s="56"/>
      <c r="Q21" s="56"/>
      <c r="R21" s="56"/>
      <c r="S21" s="56"/>
      <c r="T21" s="64"/>
      <c r="U21" s="75"/>
      <c r="V21" s="56"/>
      <c r="W21" s="56"/>
      <c r="X21" s="56"/>
      <c r="Y21" s="56"/>
      <c r="Z21" s="116"/>
      <c r="AA21" s="95"/>
      <c r="AB21" s="98">
        <v>30</v>
      </c>
      <c r="AC21" s="56"/>
      <c r="AD21" s="56">
        <v>60</v>
      </c>
      <c r="AE21" s="56"/>
      <c r="AF21" s="56"/>
      <c r="AG21" s="56" t="s">
        <v>43</v>
      </c>
      <c r="AH21" s="64">
        <v>8</v>
      </c>
      <c r="AI21" s="75"/>
      <c r="AJ21" s="56"/>
      <c r="AK21" s="56"/>
      <c r="AL21" s="56"/>
      <c r="AM21" s="56"/>
      <c r="AN21" s="56"/>
      <c r="AO21" s="301"/>
      <c r="AP21" s="98"/>
      <c r="AQ21" s="56"/>
      <c r="AR21" s="56"/>
      <c r="AS21" s="56"/>
      <c r="AT21" s="56"/>
      <c r="AU21" s="56"/>
      <c r="AV21" s="64"/>
      <c r="AW21" s="75"/>
      <c r="AX21" s="56"/>
      <c r="AY21" s="56"/>
      <c r="AZ21" s="56"/>
      <c r="BA21" s="56"/>
      <c r="BB21" s="56"/>
      <c r="BC21" s="64"/>
    </row>
    <row r="22" spans="1:55" s="13" customFormat="1">
      <c r="A22" s="66"/>
      <c r="B22" s="239" t="s">
        <v>47</v>
      </c>
      <c r="C22" s="91"/>
      <c r="D22" s="92"/>
      <c r="E22" s="91"/>
      <c r="F22" s="92"/>
      <c r="G22" s="111"/>
      <c r="H22" s="111"/>
      <c r="I22" s="292"/>
      <c r="J22" s="52"/>
      <c r="K22" s="52"/>
      <c r="L22" s="52"/>
      <c r="M22" s="114"/>
      <c r="N22" s="75"/>
      <c r="O22" s="56"/>
      <c r="P22" s="56"/>
      <c r="Q22" s="56"/>
      <c r="R22" s="56"/>
      <c r="S22" s="56"/>
      <c r="T22" s="64"/>
      <c r="U22" s="75"/>
      <c r="V22" s="56"/>
      <c r="W22" s="56"/>
      <c r="X22" s="56"/>
      <c r="Y22" s="56"/>
      <c r="Z22" s="116"/>
      <c r="AA22" s="64"/>
      <c r="AB22" s="98"/>
      <c r="AC22" s="56"/>
      <c r="AD22" s="56"/>
      <c r="AE22" s="56"/>
      <c r="AF22" s="56"/>
      <c r="AG22" s="56"/>
      <c r="AH22" s="64"/>
      <c r="AI22" s="75"/>
      <c r="AJ22" s="56"/>
      <c r="AK22" s="56"/>
      <c r="AL22" s="56"/>
      <c r="AM22" s="56"/>
      <c r="AN22" s="56"/>
      <c r="AO22" s="301"/>
      <c r="AP22" s="98"/>
      <c r="AQ22" s="56"/>
      <c r="AR22" s="56"/>
      <c r="AS22" s="56"/>
      <c r="AT22" s="56"/>
      <c r="AU22" s="56"/>
      <c r="AV22" s="64"/>
      <c r="AW22" s="75"/>
      <c r="AX22" s="56"/>
      <c r="AY22" s="56"/>
      <c r="AZ22" s="56"/>
      <c r="BA22" s="56"/>
      <c r="BB22" s="56"/>
      <c r="BC22" s="64"/>
    </row>
    <row r="23" spans="1:55" s="13" customFormat="1" ht="30">
      <c r="A23" s="66" t="s">
        <v>41</v>
      </c>
      <c r="B23" s="262" t="s">
        <v>86</v>
      </c>
      <c r="C23" s="87"/>
      <c r="D23" s="88"/>
      <c r="E23" s="87"/>
      <c r="F23" s="88"/>
      <c r="G23" s="111">
        <v>4</v>
      </c>
      <c r="H23" s="111">
        <v>60</v>
      </c>
      <c r="I23" s="293">
        <v>20</v>
      </c>
      <c r="J23" s="53"/>
      <c r="K23" s="53">
        <v>40</v>
      </c>
      <c r="L23" s="52"/>
      <c r="M23" s="114"/>
      <c r="N23" s="75"/>
      <c r="O23" s="56"/>
      <c r="P23" s="56"/>
      <c r="Q23" s="56"/>
      <c r="R23" s="56"/>
      <c r="S23" s="56"/>
      <c r="T23" s="64"/>
      <c r="U23" s="75"/>
      <c r="V23" s="56"/>
      <c r="W23" s="56"/>
      <c r="X23" s="56"/>
      <c r="Y23" s="56"/>
      <c r="Z23" s="116"/>
      <c r="AA23" s="64"/>
      <c r="AB23" s="98"/>
      <c r="AC23" s="56"/>
      <c r="AD23" s="56"/>
      <c r="AE23" s="56"/>
      <c r="AF23" s="56"/>
      <c r="AG23" s="56"/>
      <c r="AH23" s="64"/>
      <c r="AI23" s="75">
        <v>20</v>
      </c>
      <c r="AJ23" s="56"/>
      <c r="AK23" s="56">
        <v>40</v>
      </c>
      <c r="AL23" s="56"/>
      <c r="AM23" s="56"/>
      <c r="AN23" s="56" t="s">
        <v>42</v>
      </c>
      <c r="AO23" s="301">
        <v>4</v>
      </c>
      <c r="AP23" s="98"/>
      <c r="AQ23" s="56"/>
      <c r="AR23" s="56"/>
      <c r="AS23" s="56"/>
      <c r="AT23" s="56"/>
      <c r="AU23" s="56"/>
      <c r="AV23" s="64"/>
      <c r="AW23" s="75"/>
      <c r="AX23" s="56"/>
      <c r="AY23" s="56"/>
      <c r="AZ23" s="56"/>
      <c r="BA23" s="56"/>
      <c r="BB23" s="56"/>
      <c r="BC23" s="64"/>
    </row>
    <row r="24" spans="1:55" s="13" customFormat="1" ht="15" customHeight="1">
      <c r="A24" s="67" t="s">
        <v>91</v>
      </c>
      <c r="B24" s="79" t="s">
        <v>55</v>
      </c>
      <c r="C24" s="89"/>
      <c r="D24" s="90"/>
      <c r="E24" s="89"/>
      <c r="F24" s="90"/>
      <c r="G24" s="112">
        <v>5</v>
      </c>
      <c r="H24" s="203">
        <v>60</v>
      </c>
      <c r="I24" s="292">
        <v>15</v>
      </c>
      <c r="J24" s="52"/>
      <c r="K24" s="52">
        <v>45</v>
      </c>
      <c r="L24" s="52"/>
      <c r="M24" s="114"/>
      <c r="N24" s="75"/>
      <c r="O24" s="56"/>
      <c r="P24" s="56"/>
      <c r="Q24" s="56"/>
      <c r="R24" s="56"/>
      <c r="S24" s="56"/>
      <c r="T24" s="64"/>
      <c r="U24" s="75"/>
      <c r="V24" s="56"/>
      <c r="W24" s="56"/>
      <c r="X24" s="56"/>
      <c r="Y24" s="56"/>
      <c r="Z24" s="116"/>
      <c r="AA24" s="95"/>
      <c r="AB24" s="75">
        <v>15</v>
      </c>
      <c r="AC24" s="56"/>
      <c r="AD24" s="56">
        <v>45</v>
      </c>
      <c r="AE24" s="56"/>
      <c r="AF24" s="56"/>
      <c r="AG24" s="56" t="s">
        <v>43</v>
      </c>
      <c r="AH24" s="64">
        <v>5</v>
      </c>
      <c r="AI24" s="75"/>
      <c r="AJ24" s="56"/>
      <c r="AK24" s="56"/>
      <c r="AL24" s="56"/>
      <c r="AM24" s="56"/>
      <c r="AN24" s="56"/>
      <c r="AO24" s="301"/>
      <c r="AP24" s="98"/>
      <c r="AQ24" s="56"/>
      <c r="AR24" s="56"/>
      <c r="AS24" s="56"/>
      <c r="AT24" s="56"/>
      <c r="AU24" s="56"/>
      <c r="AV24" s="64"/>
      <c r="AW24" s="75"/>
      <c r="AX24" s="56"/>
      <c r="AY24" s="56"/>
      <c r="AZ24" s="56"/>
      <c r="BA24" s="56"/>
      <c r="BB24" s="56"/>
      <c r="BC24" s="64"/>
    </row>
    <row r="25" spans="1:55" s="13" customFormat="1" ht="15" customHeight="1">
      <c r="A25" s="66"/>
      <c r="B25" s="78" t="s">
        <v>28</v>
      </c>
      <c r="C25" s="94"/>
      <c r="D25" s="95"/>
      <c r="E25" s="94"/>
      <c r="F25" s="95"/>
      <c r="G25" s="111"/>
      <c r="H25" s="111"/>
      <c r="I25" s="292"/>
      <c r="J25" s="52"/>
      <c r="K25" s="52"/>
      <c r="L25" s="52"/>
      <c r="M25" s="114"/>
      <c r="N25" s="75"/>
      <c r="O25" s="56"/>
      <c r="P25" s="56"/>
      <c r="Q25" s="56"/>
      <c r="R25" s="56"/>
      <c r="S25" s="56"/>
      <c r="T25" s="64"/>
      <c r="U25" s="75"/>
      <c r="V25" s="56"/>
      <c r="W25" s="56"/>
      <c r="X25" s="56"/>
      <c r="Y25" s="56"/>
      <c r="Z25" s="116"/>
      <c r="AA25" s="64"/>
      <c r="AB25" s="75"/>
      <c r="AC25" s="56"/>
      <c r="AD25" s="56"/>
      <c r="AE25" s="56"/>
      <c r="AF25" s="56"/>
      <c r="AG25" s="56"/>
      <c r="AH25" s="64"/>
      <c r="AI25" s="75"/>
      <c r="AJ25" s="56"/>
      <c r="AK25" s="56"/>
      <c r="AL25" s="56"/>
      <c r="AM25" s="56"/>
      <c r="AN25" s="56"/>
      <c r="AO25" s="301"/>
      <c r="AP25" s="98"/>
      <c r="AQ25" s="56"/>
      <c r="AR25" s="56"/>
      <c r="AS25" s="56"/>
      <c r="AT25" s="56"/>
      <c r="AU25" s="56"/>
      <c r="AV25" s="64"/>
      <c r="AW25" s="75"/>
      <c r="AX25" s="56"/>
      <c r="AY25" s="56"/>
      <c r="AZ25" s="56"/>
      <c r="BA25" s="56"/>
      <c r="BB25" s="56"/>
      <c r="BC25" s="64"/>
    </row>
    <row r="26" spans="1:55" s="13" customFormat="1">
      <c r="A26" s="344" t="s">
        <v>41</v>
      </c>
      <c r="B26" s="262" t="s">
        <v>123</v>
      </c>
      <c r="C26" s="87"/>
      <c r="D26" s="88"/>
      <c r="E26" s="87"/>
      <c r="F26" s="88"/>
      <c r="G26" s="340">
        <v>2</v>
      </c>
      <c r="H26" s="340">
        <v>30</v>
      </c>
      <c r="I26" s="292">
        <v>15</v>
      </c>
      <c r="J26" s="52"/>
      <c r="K26" s="52">
        <v>15</v>
      </c>
      <c r="L26" s="52"/>
      <c r="M26" s="114"/>
      <c r="N26" s="75"/>
      <c r="O26" s="56"/>
      <c r="P26" s="56"/>
      <c r="Q26" s="56"/>
      <c r="R26" s="56"/>
      <c r="S26" s="56"/>
      <c r="T26" s="64"/>
      <c r="U26" s="75"/>
      <c r="V26" s="56"/>
      <c r="W26" s="56"/>
      <c r="X26" s="56"/>
      <c r="Y26" s="56"/>
      <c r="Z26" s="116"/>
      <c r="AA26" s="64"/>
      <c r="AB26" s="75"/>
      <c r="AC26" s="56"/>
      <c r="AD26" s="56"/>
      <c r="AE26" s="56"/>
      <c r="AF26" s="56"/>
      <c r="AG26" s="56"/>
      <c r="AH26" s="64"/>
      <c r="AI26" s="247"/>
      <c r="AJ26" s="56"/>
      <c r="AK26" s="240"/>
      <c r="AL26" s="56"/>
      <c r="AM26" s="56"/>
      <c r="AN26" s="56" t="s">
        <v>42</v>
      </c>
      <c r="AO26" s="301">
        <v>2</v>
      </c>
      <c r="AP26" s="98"/>
      <c r="AQ26" s="56"/>
      <c r="AR26" s="56"/>
      <c r="AS26" s="56"/>
      <c r="AT26" s="56"/>
      <c r="AU26" s="56"/>
      <c r="AV26" s="64"/>
      <c r="AW26" s="75"/>
      <c r="AX26" s="56"/>
      <c r="AY26" s="56"/>
      <c r="AZ26" s="56"/>
      <c r="BA26" s="56"/>
      <c r="BB26" s="56"/>
      <c r="BC26" s="64"/>
    </row>
    <row r="27" spans="1:55" s="13" customFormat="1">
      <c r="A27" s="345"/>
      <c r="B27" s="262" t="s">
        <v>78</v>
      </c>
      <c r="C27" s="87"/>
      <c r="D27" s="88"/>
      <c r="E27" s="87"/>
      <c r="F27" s="88"/>
      <c r="G27" s="341"/>
      <c r="H27" s="341"/>
      <c r="I27" s="292">
        <v>10</v>
      </c>
      <c r="J27" s="52"/>
      <c r="K27" s="52">
        <v>20</v>
      </c>
      <c r="L27" s="52"/>
      <c r="M27" s="114"/>
      <c r="N27" s="75"/>
      <c r="O27" s="56"/>
      <c r="P27" s="56"/>
      <c r="Q27" s="56"/>
      <c r="R27" s="56"/>
      <c r="S27" s="56"/>
      <c r="T27" s="64"/>
      <c r="U27" s="75"/>
      <c r="V27" s="56"/>
      <c r="W27" s="56"/>
      <c r="X27" s="56"/>
      <c r="Y27" s="56"/>
      <c r="Z27" s="116"/>
      <c r="AA27" s="64"/>
      <c r="AB27" s="98"/>
      <c r="AC27" s="56"/>
      <c r="AD27" s="56"/>
      <c r="AE27" s="56"/>
      <c r="AF27" s="56"/>
      <c r="AG27" s="56"/>
      <c r="AH27" s="64"/>
      <c r="AI27" s="75"/>
      <c r="AJ27" s="56"/>
      <c r="AK27" s="56"/>
      <c r="AL27" s="56"/>
      <c r="AM27" s="56"/>
      <c r="AN27" s="56"/>
      <c r="AO27" s="301"/>
      <c r="AP27" s="98"/>
      <c r="AQ27" s="56"/>
      <c r="AR27" s="56"/>
      <c r="AS27" s="56"/>
      <c r="AT27" s="56"/>
      <c r="AU27" s="56"/>
      <c r="AV27" s="64"/>
      <c r="AW27" s="75"/>
      <c r="AX27" s="56"/>
      <c r="AY27" s="56"/>
      <c r="AZ27" s="56"/>
      <c r="BA27" s="56"/>
      <c r="BB27" s="56"/>
      <c r="BC27" s="64"/>
    </row>
    <row r="28" spans="1:55" s="13" customFormat="1" ht="30">
      <c r="A28" s="322"/>
      <c r="B28" s="275" t="s">
        <v>46</v>
      </c>
      <c r="C28" s="282">
        <f>H29+H31+H30+H35+H36+H45+H49+H39+H52+H43</f>
        <v>450</v>
      </c>
      <c r="D28" s="280">
        <f>G29+G31+G30+G35+G36+G45+G49+G39+G52+G43</f>
        <v>35</v>
      </c>
      <c r="E28" s="276">
        <f>H33+H38+H47+H51+H41+H54+H44</f>
        <v>170</v>
      </c>
      <c r="F28" s="277">
        <f>G33+G38+G47+G51+G41+G54+G44</f>
        <v>11</v>
      </c>
      <c r="G28" s="279">
        <f>D28+F28</f>
        <v>46</v>
      </c>
      <c r="H28" s="256">
        <f>C28+E28</f>
        <v>620</v>
      </c>
      <c r="I28" s="292"/>
      <c r="J28" s="52"/>
      <c r="K28" s="52"/>
      <c r="L28" s="52"/>
      <c r="M28" s="114"/>
      <c r="N28" s="75"/>
      <c r="O28" s="56"/>
      <c r="P28" s="56"/>
      <c r="Q28" s="56"/>
      <c r="R28" s="56"/>
      <c r="S28" s="56"/>
      <c r="T28" s="64"/>
      <c r="U28" s="75"/>
      <c r="V28" s="56"/>
      <c r="W28" s="56"/>
      <c r="X28" s="56"/>
      <c r="Y28" s="56"/>
      <c r="Z28" s="116"/>
      <c r="AA28" s="64"/>
      <c r="AB28" s="98"/>
      <c r="AC28" s="56"/>
      <c r="AD28" s="56"/>
      <c r="AE28" s="56"/>
      <c r="AF28" s="56"/>
      <c r="AG28" s="56"/>
      <c r="AH28" s="64"/>
      <c r="AI28" s="75"/>
      <c r="AJ28" s="56"/>
      <c r="AK28" s="56"/>
      <c r="AL28" s="56"/>
      <c r="AM28" s="56"/>
      <c r="AN28" s="56"/>
      <c r="AO28" s="301"/>
      <c r="AP28" s="98"/>
      <c r="AQ28" s="56"/>
      <c r="AR28" s="56"/>
      <c r="AS28" s="56"/>
      <c r="AT28" s="56"/>
      <c r="AU28" s="56"/>
      <c r="AV28" s="64"/>
      <c r="AW28" s="75"/>
      <c r="AX28" s="56"/>
      <c r="AY28" s="56"/>
      <c r="AZ28" s="56"/>
      <c r="BA28" s="56"/>
      <c r="BB28" s="56"/>
      <c r="BC28" s="64"/>
    </row>
    <row r="29" spans="1:55" s="13" customFormat="1">
      <c r="A29" s="67" t="s">
        <v>91</v>
      </c>
      <c r="B29" s="79" t="s">
        <v>56</v>
      </c>
      <c r="C29" s="89"/>
      <c r="D29" s="90"/>
      <c r="E29" s="89"/>
      <c r="F29" s="90"/>
      <c r="G29" s="112">
        <v>5</v>
      </c>
      <c r="H29" s="203">
        <v>60</v>
      </c>
      <c r="I29" s="292">
        <v>30</v>
      </c>
      <c r="J29" s="52"/>
      <c r="K29" s="52">
        <v>30</v>
      </c>
      <c r="L29" s="52"/>
      <c r="M29" s="114"/>
      <c r="N29" s="75">
        <v>30</v>
      </c>
      <c r="O29" s="56"/>
      <c r="P29" s="56">
        <v>30</v>
      </c>
      <c r="Q29" s="56"/>
      <c r="R29" s="56"/>
      <c r="S29" s="56" t="s">
        <v>43</v>
      </c>
      <c r="T29" s="95">
        <v>5</v>
      </c>
      <c r="U29" s="75"/>
      <c r="V29" s="56"/>
      <c r="W29" s="56"/>
      <c r="X29" s="56"/>
      <c r="Y29" s="56"/>
      <c r="Z29" s="56"/>
      <c r="AA29" s="64"/>
      <c r="AB29" s="98"/>
      <c r="AC29" s="56"/>
      <c r="AD29" s="56"/>
      <c r="AE29" s="56"/>
      <c r="AF29" s="56"/>
      <c r="AG29" s="56"/>
      <c r="AH29" s="64"/>
      <c r="AI29" s="75"/>
      <c r="AJ29" s="56"/>
      <c r="AK29" s="56"/>
      <c r="AL29" s="56"/>
      <c r="AM29" s="56"/>
      <c r="AN29" s="56"/>
      <c r="AO29" s="301"/>
      <c r="AP29" s="98"/>
      <c r="AQ29" s="56"/>
      <c r="AR29" s="56"/>
      <c r="AS29" s="56"/>
      <c r="AT29" s="56"/>
      <c r="AU29" s="56"/>
      <c r="AV29" s="64"/>
      <c r="AW29" s="75"/>
      <c r="AX29" s="56"/>
      <c r="AY29" s="56"/>
      <c r="AZ29" s="56"/>
      <c r="BA29" s="56"/>
      <c r="BB29" s="56"/>
      <c r="BC29" s="64"/>
    </row>
    <row r="30" spans="1:55" s="13" customFormat="1" ht="15" customHeight="1">
      <c r="A30" s="67" t="s">
        <v>91</v>
      </c>
      <c r="B30" s="79" t="s">
        <v>59</v>
      </c>
      <c r="C30" s="89"/>
      <c r="D30" s="90"/>
      <c r="E30" s="89"/>
      <c r="F30" s="90"/>
      <c r="G30" s="279">
        <v>2</v>
      </c>
      <c r="H30" s="256">
        <v>30</v>
      </c>
      <c r="I30" s="293">
        <v>15</v>
      </c>
      <c r="J30" s="53"/>
      <c r="K30" s="53">
        <v>15</v>
      </c>
      <c r="L30" s="53"/>
      <c r="M30" s="115"/>
      <c r="N30" s="75">
        <v>15</v>
      </c>
      <c r="O30" s="56"/>
      <c r="P30" s="56">
        <v>15</v>
      </c>
      <c r="Q30" s="56"/>
      <c r="R30" s="56"/>
      <c r="S30" s="56" t="s">
        <v>42</v>
      </c>
      <c r="T30" s="95">
        <v>2</v>
      </c>
      <c r="U30" s="75"/>
      <c r="V30" s="56"/>
      <c r="W30" s="56"/>
      <c r="X30" s="56"/>
      <c r="Y30" s="56"/>
      <c r="Z30" s="56"/>
      <c r="AA30" s="64"/>
      <c r="AB30" s="98"/>
      <c r="AC30" s="56"/>
      <c r="AD30" s="56"/>
      <c r="AE30" s="56"/>
      <c r="AF30" s="56"/>
      <c r="AG30" s="56"/>
      <c r="AH30" s="64"/>
      <c r="AI30" s="75"/>
      <c r="AJ30" s="56"/>
      <c r="AK30" s="56"/>
      <c r="AL30" s="56"/>
      <c r="AM30" s="56"/>
      <c r="AN30" s="56"/>
      <c r="AO30" s="301"/>
      <c r="AP30" s="98"/>
      <c r="AQ30" s="56"/>
      <c r="AR30" s="56"/>
      <c r="AS30" s="56"/>
      <c r="AT30" s="56"/>
      <c r="AU30" s="56"/>
      <c r="AV30" s="64"/>
      <c r="AW30" s="75"/>
      <c r="AX30" s="56"/>
      <c r="AY30" s="56"/>
      <c r="AZ30" s="56"/>
      <c r="BA30" s="56"/>
      <c r="BB30" s="56"/>
      <c r="BC30" s="64"/>
    </row>
    <row r="31" spans="1:55" s="13" customFormat="1" ht="15" customHeight="1">
      <c r="A31" s="67" t="s">
        <v>91</v>
      </c>
      <c r="B31" s="79" t="s">
        <v>57</v>
      </c>
      <c r="C31" s="96"/>
      <c r="D31" s="97"/>
      <c r="E31" s="96"/>
      <c r="F31" s="97"/>
      <c r="G31" s="112">
        <v>5</v>
      </c>
      <c r="H31" s="203">
        <v>60</v>
      </c>
      <c r="I31" s="292">
        <v>30</v>
      </c>
      <c r="J31" s="52"/>
      <c r="K31" s="52">
        <v>30</v>
      </c>
      <c r="L31" s="52"/>
      <c r="M31" s="114"/>
      <c r="N31" s="75"/>
      <c r="O31" s="56"/>
      <c r="P31" s="56"/>
      <c r="Q31" s="56"/>
      <c r="R31" s="56"/>
      <c r="S31" s="56"/>
      <c r="T31" s="64"/>
      <c r="U31" s="75">
        <v>30</v>
      </c>
      <c r="V31" s="56"/>
      <c r="W31" s="56">
        <v>30</v>
      </c>
      <c r="X31" s="56"/>
      <c r="Y31" s="56"/>
      <c r="Z31" s="56" t="s">
        <v>43</v>
      </c>
      <c r="AA31" s="95">
        <v>5</v>
      </c>
      <c r="AB31" s="98"/>
      <c r="AC31" s="56"/>
      <c r="AD31" s="56"/>
      <c r="AE31" s="56"/>
      <c r="AF31" s="56"/>
      <c r="AG31" s="56"/>
      <c r="AH31" s="64"/>
      <c r="AI31" s="75"/>
      <c r="AJ31" s="56"/>
      <c r="AK31" s="56"/>
      <c r="AL31" s="56"/>
      <c r="AM31" s="56"/>
      <c r="AN31" s="56"/>
      <c r="AO31" s="301"/>
      <c r="AP31" s="98"/>
      <c r="AQ31" s="56"/>
      <c r="AR31" s="56"/>
      <c r="AS31" s="56"/>
      <c r="AT31" s="56"/>
      <c r="AU31" s="56"/>
      <c r="AV31" s="64"/>
      <c r="AW31" s="75"/>
      <c r="AX31" s="56"/>
      <c r="AY31" s="56"/>
      <c r="AZ31" s="56"/>
      <c r="BA31" s="56"/>
      <c r="BB31" s="56"/>
      <c r="BC31" s="64"/>
    </row>
    <row r="32" spans="1:55" s="13" customFormat="1">
      <c r="A32" s="66"/>
      <c r="B32" s="81" t="s">
        <v>31</v>
      </c>
      <c r="C32" s="89"/>
      <c r="D32" s="90"/>
      <c r="E32" s="89"/>
      <c r="F32" s="90"/>
      <c r="G32" s="110"/>
      <c r="H32" s="204"/>
      <c r="I32" s="292"/>
      <c r="J32" s="52"/>
      <c r="K32" s="52"/>
      <c r="L32" s="52"/>
      <c r="M32" s="114"/>
      <c r="N32" s="75"/>
      <c r="O32" s="56"/>
      <c r="P32" s="56"/>
      <c r="Q32" s="56"/>
      <c r="R32" s="56"/>
      <c r="S32" s="56"/>
      <c r="T32" s="64"/>
      <c r="U32" s="75"/>
      <c r="V32" s="56"/>
      <c r="W32" s="56"/>
      <c r="X32" s="56"/>
      <c r="Y32" s="56"/>
      <c r="Z32" s="56"/>
      <c r="AA32" s="64"/>
      <c r="AB32" s="98"/>
      <c r="AC32" s="56"/>
      <c r="AD32" s="56"/>
      <c r="AE32" s="56"/>
      <c r="AF32" s="56"/>
      <c r="AG32" s="56"/>
      <c r="AH32" s="64"/>
      <c r="AI32" s="75"/>
      <c r="AJ32" s="56"/>
      <c r="AK32" s="56"/>
      <c r="AL32" s="56"/>
      <c r="AM32" s="56"/>
      <c r="AN32" s="56"/>
      <c r="AO32" s="301"/>
      <c r="AP32" s="98"/>
      <c r="AQ32" s="56"/>
      <c r="AR32" s="56"/>
      <c r="AS32" s="56"/>
      <c r="AT32" s="56"/>
      <c r="AU32" s="56"/>
      <c r="AV32" s="64"/>
      <c r="AW32" s="75"/>
      <c r="AX32" s="56"/>
      <c r="AY32" s="56"/>
      <c r="AZ32" s="56"/>
      <c r="BA32" s="56"/>
      <c r="BB32" s="56"/>
      <c r="BC32" s="64"/>
    </row>
    <row r="33" spans="1:55" s="13" customFormat="1">
      <c r="A33" s="344" t="s">
        <v>41</v>
      </c>
      <c r="B33" s="262" t="s">
        <v>120</v>
      </c>
      <c r="C33" s="87"/>
      <c r="D33" s="88"/>
      <c r="E33" s="87"/>
      <c r="F33" s="88"/>
      <c r="G33" s="340">
        <v>1</v>
      </c>
      <c r="H33" s="340">
        <v>20</v>
      </c>
      <c r="I33" s="293"/>
      <c r="J33" s="53"/>
      <c r="K33" s="53"/>
      <c r="L33" s="53">
        <v>20</v>
      </c>
      <c r="M33" s="114"/>
      <c r="N33" s="75"/>
      <c r="O33" s="56"/>
      <c r="P33" s="56"/>
      <c r="Q33" s="56"/>
      <c r="R33" s="56"/>
      <c r="S33" s="56"/>
      <c r="T33" s="64"/>
      <c r="U33" s="75"/>
      <c r="V33" s="56"/>
      <c r="W33" s="240"/>
      <c r="X33" s="56"/>
      <c r="Y33" s="56"/>
      <c r="Z33" s="56" t="s">
        <v>42</v>
      </c>
      <c r="AA33" s="64">
        <v>1</v>
      </c>
      <c r="AB33" s="98"/>
      <c r="AC33" s="56"/>
      <c r="AD33" s="56"/>
      <c r="AE33" s="56"/>
      <c r="AF33" s="56"/>
      <c r="AG33" s="56"/>
      <c r="AH33" s="64"/>
      <c r="AI33" s="75"/>
      <c r="AJ33" s="56"/>
      <c r="AK33" s="56"/>
      <c r="AL33" s="56"/>
      <c r="AM33" s="56"/>
      <c r="AN33" s="56"/>
      <c r="AO33" s="301"/>
      <c r="AP33" s="98"/>
      <c r="AQ33" s="56"/>
      <c r="AR33" s="56"/>
      <c r="AS33" s="56"/>
      <c r="AT33" s="56"/>
      <c r="AU33" s="56"/>
      <c r="AV33" s="64"/>
      <c r="AW33" s="75"/>
      <c r="AX33" s="56"/>
      <c r="AY33" s="56"/>
      <c r="AZ33" s="56"/>
      <c r="BA33" s="56"/>
      <c r="BB33" s="56"/>
      <c r="BC33" s="64"/>
    </row>
    <row r="34" spans="1:55" s="13" customFormat="1">
      <c r="A34" s="345"/>
      <c r="B34" s="262" t="s">
        <v>58</v>
      </c>
      <c r="C34" s="87"/>
      <c r="D34" s="88"/>
      <c r="E34" s="87"/>
      <c r="F34" s="88"/>
      <c r="G34" s="341"/>
      <c r="H34" s="341"/>
      <c r="I34" s="293"/>
      <c r="J34" s="53"/>
      <c r="K34" s="53">
        <v>20</v>
      </c>
      <c r="L34" s="53"/>
      <c r="M34" s="114"/>
      <c r="N34" s="75"/>
      <c r="O34" s="56"/>
      <c r="P34" s="56"/>
      <c r="Q34" s="56"/>
      <c r="R34" s="56"/>
      <c r="S34" s="56"/>
      <c r="T34" s="64"/>
      <c r="U34" s="75"/>
      <c r="V34" s="56"/>
      <c r="W34" s="56"/>
      <c r="X34" s="56"/>
      <c r="Y34" s="56"/>
      <c r="Z34" s="56"/>
      <c r="AA34" s="64"/>
      <c r="AB34" s="98"/>
      <c r="AC34" s="56"/>
      <c r="AD34" s="56"/>
      <c r="AE34" s="56"/>
      <c r="AF34" s="56"/>
      <c r="AG34" s="56"/>
      <c r="AH34" s="64"/>
      <c r="AI34" s="75"/>
      <c r="AJ34" s="56"/>
      <c r="AK34" s="56"/>
      <c r="AL34" s="56"/>
      <c r="AM34" s="56"/>
      <c r="AN34" s="56"/>
      <c r="AO34" s="301"/>
      <c r="AP34" s="98"/>
      <c r="AQ34" s="56"/>
      <c r="AR34" s="56"/>
      <c r="AS34" s="56"/>
      <c r="AT34" s="56"/>
      <c r="AU34" s="56"/>
      <c r="AV34" s="64"/>
      <c r="AW34" s="75"/>
      <c r="AX34" s="56"/>
      <c r="AY34" s="56"/>
      <c r="AZ34" s="56"/>
      <c r="BA34" s="56"/>
      <c r="BB34" s="56"/>
      <c r="BC34" s="64"/>
    </row>
    <row r="35" spans="1:55" s="13" customFormat="1">
      <c r="A35" s="67" t="s">
        <v>91</v>
      </c>
      <c r="B35" s="79" t="s">
        <v>60</v>
      </c>
      <c r="C35" s="89"/>
      <c r="D35" s="90"/>
      <c r="E35" s="89"/>
      <c r="F35" s="90"/>
      <c r="G35" s="112">
        <v>3</v>
      </c>
      <c r="H35" s="203">
        <v>45</v>
      </c>
      <c r="I35" s="292">
        <v>20</v>
      </c>
      <c r="J35" s="52"/>
      <c r="K35" s="52">
        <v>25</v>
      </c>
      <c r="L35" s="52"/>
      <c r="M35" s="114"/>
      <c r="N35" s="75"/>
      <c r="O35" s="56"/>
      <c r="P35" s="56"/>
      <c r="Q35" s="56"/>
      <c r="R35" s="56"/>
      <c r="S35" s="56"/>
      <c r="T35" s="64"/>
      <c r="U35" s="98">
        <v>20</v>
      </c>
      <c r="V35" s="56"/>
      <c r="W35" s="56">
        <v>25</v>
      </c>
      <c r="X35" s="56"/>
      <c r="Y35" s="56"/>
      <c r="Z35" s="56" t="s">
        <v>43</v>
      </c>
      <c r="AA35" s="95">
        <v>3</v>
      </c>
      <c r="AB35" s="98"/>
      <c r="AC35" s="56"/>
      <c r="AD35" s="56"/>
      <c r="AE35" s="56"/>
      <c r="AF35" s="56"/>
      <c r="AG35" s="56"/>
      <c r="AH35" s="95"/>
      <c r="AI35" s="75"/>
      <c r="AJ35" s="56"/>
      <c r="AK35" s="56"/>
      <c r="AL35" s="56"/>
      <c r="AM35" s="56"/>
      <c r="AN35" s="56"/>
      <c r="AO35" s="301"/>
      <c r="AP35" s="98"/>
      <c r="AQ35" s="56"/>
      <c r="AR35" s="56"/>
      <c r="AS35" s="56"/>
      <c r="AT35" s="56"/>
      <c r="AU35" s="56"/>
      <c r="AV35" s="64"/>
      <c r="AW35" s="75"/>
      <c r="AX35" s="56"/>
      <c r="AY35" s="56"/>
      <c r="AZ35" s="56"/>
      <c r="BA35" s="56"/>
      <c r="BB35" s="56"/>
      <c r="BC35" s="64"/>
    </row>
    <row r="36" spans="1:55" s="13" customFormat="1">
      <c r="A36" s="67" t="s">
        <v>91</v>
      </c>
      <c r="B36" s="79" t="s">
        <v>61</v>
      </c>
      <c r="C36" s="89"/>
      <c r="D36" s="90"/>
      <c r="E36" s="89"/>
      <c r="F36" s="90"/>
      <c r="G36" s="112">
        <v>3</v>
      </c>
      <c r="H36" s="203">
        <v>45</v>
      </c>
      <c r="I36" s="292">
        <v>15</v>
      </c>
      <c r="J36" s="52"/>
      <c r="K36" s="52">
        <v>30</v>
      </c>
      <c r="L36" s="52"/>
      <c r="M36" s="114"/>
      <c r="N36" s="75"/>
      <c r="O36" s="56"/>
      <c r="P36" s="56"/>
      <c r="Q36" s="56"/>
      <c r="R36" s="56"/>
      <c r="S36" s="56"/>
      <c r="T36" s="64"/>
      <c r="U36" s="98">
        <v>15</v>
      </c>
      <c r="V36" s="56"/>
      <c r="W36" s="56">
        <v>30</v>
      </c>
      <c r="X36" s="56"/>
      <c r="Y36" s="56"/>
      <c r="Z36" s="56" t="s">
        <v>43</v>
      </c>
      <c r="AA36" s="95">
        <v>3</v>
      </c>
      <c r="AB36" s="98"/>
      <c r="AC36" s="56"/>
      <c r="AD36" s="56"/>
      <c r="AE36" s="56"/>
      <c r="AF36" s="56"/>
      <c r="AG36" s="56"/>
      <c r="AH36" s="95"/>
      <c r="AI36" s="75"/>
      <c r="AJ36" s="56"/>
      <c r="AK36" s="56"/>
      <c r="AL36" s="56"/>
      <c r="AM36" s="56"/>
      <c r="AN36" s="56"/>
      <c r="AO36" s="301"/>
      <c r="AP36" s="98"/>
      <c r="AQ36" s="56"/>
      <c r="AR36" s="56"/>
      <c r="AS36" s="56"/>
      <c r="AT36" s="56"/>
      <c r="AU36" s="56"/>
      <c r="AV36" s="64"/>
      <c r="AW36" s="75"/>
      <c r="AX36" s="56"/>
      <c r="AY36" s="56"/>
      <c r="AZ36" s="56"/>
      <c r="BA36" s="56"/>
      <c r="BB36" s="56"/>
      <c r="BC36" s="64"/>
    </row>
    <row r="37" spans="1:55" s="13" customFormat="1" ht="14.25">
      <c r="A37" s="66"/>
      <c r="B37" s="83" t="s">
        <v>29</v>
      </c>
      <c r="C37" s="91"/>
      <c r="D37" s="92"/>
      <c r="E37" s="91"/>
      <c r="F37" s="92"/>
      <c r="G37" s="111"/>
      <c r="H37" s="111"/>
      <c r="I37" s="293"/>
      <c r="J37" s="53"/>
      <c r="K37" s="53"/>
      <c r="L37" s="52"/>
      <c r="M37" s="114"/>
      <c r="N37" s="75"/>
      <c r="O37" s="56"/>
      <c r="P37" s="56"/>
      <c r="Q37" s="56"/>
      <c r="R37" s="56"/>
      <c r="S37" s="56"/>
      <c r="T37" s="64"/>
      <c r="U37" s="98"/>
      <c r="V37" s="56"/>
      <c r="W37" s="56"/>
      <c r="X37" s="56"/>
      <c r="Y37" s="56"/>
      <c r="Z37" s="56"/>
      <c r="AA37" s="64"/>
      <c r="AB37" s="98"/>
      <c r="AC37" s="56"/>
      <c r="AD37" s="56"/>
      <c r="AE37" s="56"/>
      <c r="AF37" s="56"/>
      <c r="AG37" s="56"/>
      <c r="AH37" s="64"/>
      <c r="AI37" s="75"/>
      <c r="AJ37" s="56"/>
      <c r="AK37" s="56"/>
      <c r="AL37" s="56"/>
      <c r="AM37" s="56"/>
      <c r="AN37" s="56"/>
      <c r="AO37" s="301"/>
      <c r="AP37" s="98"/>
      <c r="AQ37" s="56"/>
      <c r="AR37" s="56"/>
      <c r="AS37" s="56"/>
      <c r="AT37" s="56"/>
      <c r="AU37" s="56"/>
      <c r="AV37" s="64"/>
      <c r="AW37" s="75"/>
      <c r="AX37" s="56"/>
      <c r="AY37" s="56"/>
      <c r="AZ37" s="56"/>
      <c r="BA37" s="56"/>
      <c r="BB37" s="56"/>
      <c r="BC37" s="64"/>
    </row>
    <row r="38" spans="1:55" s="13" customFormat="1" ht="30">
      <c r="A38" s="66" t="s">
        <v>41</v>
      </c>
      <c r="B38" s="263" t="s">
        <v>100</v>
      </c>
      <c r="C38" s="98"/>
      <c r="D38" s="64"/>
      <c r="E38" s="98"/>
      <c r="F38" s="64"/>
      <c r="G38" s="111">
        <v>1</v>
      </c>
      <c r="H38" s="111">
        <v>15</v>
      </c>
      <c r="I38" s="293"/>
      <c r="J38" s="53"/>
      <c r="K38" s="53">
        <v>15</v>
      </c>
      <c r="L38" s="52"/>
      <c r="M38" s="114"/>
      <c r="N38" s="75"/>
      <c r="O38" s="56"/>
      <c r="P38" s="56"/>
      <c r="Q38" s="56"/>
      <c r="R38" s="56"/>
      <c r="S38" s="56"/>
      <c r="T38" s="64"/>
      <c r="U38" s="98">
        <v>15</v>
      </c>
      <c r="V38" s="56"/>
      <c r="W38" s="56"/>
      <c r="X38" s="56"/>
      <c r="Y38" s="56"/>
      <c r="Z38" s="56" t="s">
        <v>42</v>
      </c>
      <c r="AA38" s="64">
        <v>1</v>
      </c>
      <c r="AB38" s="98"/>
      <c r="AC38" s="56"/>
      <c r="AD38" s="56"/>
      <c r="AE38" s="56"/>
      <c r="AF38" s="56"/>
      <c r="AG38" s="56"/>
      <c r="AH38" s="64"/>
      <c r="AI38" s="75"/>
      <c r="AJ38" s="56"/>
      <c r="AK38" s="56"/>
      <c r="AL38" s="56"/>
      <c r="AM38" s="56"/>
      <c r="AN38" s="56"/>
      <c r="AO38" s="301"/>
      <c r="AP38" s="98"/>
      <c r="AQ38" s="56"/>
      <c r="AR38" s="56"/>
      <c r="AS38" s="56"/>
      <c r="AT38" s="56"/>
      <c r="AU38" s="56"/>
      <c r="AV38" s="64"/>
      <c r="AW38" s="75"/>
      <c r="AX38" s="56"/>
      <c r="AY38" s="56"/>
      <c r="AZ38" s="56"/>
      <c r="BA38" s="56"/>
      <c r="BB38" s="56"/>
      <c r="BC38" s="64"/>
    </row>
    <row r="39" spans="1:55" s="13" customFormat="1">
      <c r="A39" s="283" t="s">
        <v>91</v>
      </c>
      <c r="B39" s="219" t="s">
        <v>82</v>
      </c>
      <c r="C39" s="89"/>
      <c r="D39" s="90"/>
      <c r="E39" s="89"/>
      <c r="F39" s="90"/>
      <c r="G39" s="112">
        <v>1</v>
      </c>
      <c r="H39" s="203">
        <v>15</v>
      </c>
      <c r="I39" s="292"/>
      <c r="J39" s="52"/>
      <c r="K39" s="52"/>
      <c r="L39" s="52">
        <v>15</v>
      </c>
      <c r="M39" s="114"/>
      <c r="N39" s="75"/>
      <c r="O39" s="56"/>
      <c r="P39" s="56"/>
      <c r="Q39" s="56"/>
      <c r="R39" s="56"/>
      <c r="S39" s="58"/>
      <c r="T39" s="95"/>
      <c r="U39" s="75"/>
      <c r="V39" s="56"/>
      <c r="W39" s="56"/>
      <c r="X39" s="56">
        <v>15</v>
      </c>
      <c r="Y39" s="56"/>
      <c r="Z39" s="58" t="s">
        <v>42</v>
      </c>
      <c r="AA39" s="95">
        <v>1</v>
      </c>
      <c r="AB39" s="98"/>
      <c r="AC39" s="56"/>
      <c r="AD39" s="56"/>
      <c r="AE39" s="56"/>
      <c r="AF39" s="56"/>
      <c r="AG39" s="56"/>
      <c r="AH39" s="64"/>
      <c r="AI39" s="75"/>
      <c r="AJ39" s="56"/>
      <c r="AK39" s="56"/>
      <c r="AL39" s="56"/>
      <c r="AM39" s="56"/>
      <c r="AN39" s="56"/>
      <c r="AO39" s="301"/>
      <c r="AP39" s="98"/>
      <c r="AQ39" s="56"/>
      <c r="AR39" s="56"/>
      <c r="AS39" s="56"/>
      <c r="AT39" s="56"/>
      <c r="AU39" s="56"/>
      <c r="AV39" s="64"/>
      <c r="AW39" s="75"/>
      <c r="AX39" s="56"/>
      <c r="AY39" s="56"/>
      <c r="AZ39" s="56"/>
      <c r="BA39" s="56"/>
      <c r="BB39" s="56"/>
      <c r="BC39" s="64"/>
    </row>
    <row r="40" spans="1:55" s="13" customFormat="1" ht="15" customHeight="1">
      <c r="A40" s="283"/>
      <c r="B40" s="219" t="s">
        <v>84</v>
      </c>
      <c r="C40" s="89"/>
      <c r="D40" s="90"/>
      <c r="E40" s="89"/>
      <c r="F40" s="90"/>
      <c r="G40" s="112"/>
      <c r="H40" s="203"/>
      <c r="I40" s="292"/>
      <c r="J40" s="52"/>
      <c r="K40" s="52"/>
      <c r="L40" s="52"/>
      <c r="M40" s="114"/>
      <c r="N40" s="75"/>
      <c r="O40" s="56"/>
      <c r="P40" s="56"/>
      <c r="Q40" s="56"/>
      <c r="R40" s="56"/>
      <c r="S40" s="56"/>
      <c r="T40" s="64"/>
      <c r="U40" s="75"/>
      <c r="V40" s="56"/>
      <c r="W40" s="56"/>
      <c r="X40" s="56"/>
      <c r="Y40" s="56"/>
      <c r="Z40" s="58"/>
      <c r="AA40" s="95"/>
      <c r="AB40" s="98"/>
      <c r="AC40" s="56"/>
      <c r="AD40" s="56"/>
      <c r="AE40" s="56"/>
      <c r="AF40" s="56"/>
      <c r="AG40" s="56"/>
      <c r="AH40" s="64"/>
      <c r="AI40" s="75"/>
      <c r="AJ40" s="56"/>
      <c r="AK40" s="56"/>
      <c r="AL40" s="56"/>
      <c r="AM40" s="56"/>
      <c r="AN40" s="56"/>
      <c r="AO40" s="301"/>
      <c r="AP40" s="98"/>
      <c r="AQ40" s="56"/>
      <c r="AR40" s="56"/>
      <c r="AS40" s="56"/>
      <c r="AT40" s="56"/>
      <c r="AU40" s="56"/>
      <c r="AV40" s="64"/>
      <c r="AW40" s="75"/>
      <c r="AX40" s="56"/>
      <c r="AY40" s="56"/>
      <c r="AZ40" s="56"/>
      <c r="BA40" s="56"/>
      <c r="BB40" s="56"/>
      <c r="BC40" s="64"/>
    </row>
    <row r="41" spans="1:55" s="13" customFormat="1" ht="15" customHeight="1">
      <c r="A41" s="342" t="s">
        <v>41</v>
      </c>
      <c r="B41" s="335" t="s">
        <v>121</v>
      </c>
      <c r="C41" s="87"/>
      <c r="D41" s="88"/>
      <c r="E41" s="87"/>
      <c r="F41" s="88"/>
      <c r="G41" s="338">
        <v>2</v>
      </c>
      <c r="H41" s="340">
        <v>30</v>
      </c>
      <c r="I41" s="292">
        <v>20</v>
      </c>
      <c r="J41" s="52"/>
      <c r="K41" s="52">
        <v>10</v>
      </c>
      <c r="L41" s="52"/>
      <c r="M41" s="114"/>
      <c r="N41" s="75"/>
      <c r="O41" s="56"/>
      <c r="P41" s="56"/>
      <c r="Q41" s="56"/>
      <c r="R41" s="56"/>
      <c r="S41" s="56"/>
      <c r="T41" s="64"/>
      <c r="U41" s="247"/>
      <c r="V41" s="240"/>
      <c r="W41" s="240"/>
      <c r="X41" s="56"/>
      <c r="Y41" s="56"/>
      <c r="Z41" s="58" t="s">
        <v>42</v>
      </c>
      <c r="AA41" s="95">
        <v>2</v>
      </c>
      <c r="AB41" s="98"/>
      <c r="AC41" s="56"/>
      <c r="AD41" s="56"/>
      <c r="AE41" s="56"/>
      <c r="AF41" s="56"/>
      <c r="AG41" s="56"/>
      <c r="AH41" s="64"/>
      <c r="AI41" s="75"/>
      <c r="AJ41" s="56"/>
      <c r="AK41" s="56"/>
      <c r="AL41" s="56"/>
      <c r="AM41" s="56"/>
      <c r="AN41" s="56"/>
      <c r="AO41" s="301"/>
      <c r="AP41" s="98"/>
      <c r="AQ41" s="56"/>
      <c r="AR41" s="56"/>
      <c r="AS41" s="56"/>
      <c r="AT41" s="56"/>
      <c r="AU41" s="56"/>
      <c r="AV41" s="64"/>
      <c r="AW41" s="75"/>
      <c r="AX41" s="56"/>
      <c r="AY41" s="56"/>
      <c r="AZ41" s="56"/>
      <c r="BA41" s="56"/>
      <c r="BB41" s="56"/>
      <c r="BC41" s="64"/>
    </row>
    <row r="42" spans="1:55" s="13" customFormat="1" ht="15" customHeight="1">
      <c r="A42" s="343"/>
      <c r="B42" s="335" t="s">
        <v>75</v>
      </c>
      <c r="C42" s="87"/>
      <c r="D42" s="88"/>
      <c r="E42" s="87"/>
      <c r="F42" s="88"/>
      <c r="G42" s="339"/>
      <c r="H42" s="341"/>
      <c r="I42" s="292">
        <v>15</v>
      </c>
      <c r="J42" s="52"/>
      <c r="K42" s="52">
        <v>15</v>
      </c>
      <c r="L42" s="52"/>
      <c r="M42" s="114"/>
      <c r="N42" s="75"/>
      <c r="O42" s="56"/>
      <c r="P42" s="56"/>
      <c r="Q42" s="56"/>
      <c r="R42" s="56"/>
      <c r="S42" s="56"/>
      <c r="T42" s="64"/>
      <c r="U42" s="75"/>
      <c r="V42" s="56"/>
      <c r="W42" s="56"/>
      <c r="X42" s="56"/>
      <c r="Y42" s="56"/>
      <c r="Z42" s="58"/>
      <c r="AA42" s="95"/>
      <c r="AB42" s="98"/>
      <c r="AC42" s="56"/>
      <c r="AD42" s="56"/>
      <c r="AE42" s="56"/>
      <c r="AF42" s="56"/>
      <c r="AG42" s="56"/>
      <c r="AH42" s="64"/>
      <c r="AI42" s="75"/>
      <c r="AJ42" s="56"/>
      <c r="AK42" s="56"/>
      <c r="AL42" s="56"/>
      <c r="AM42" s="56"/>
      <c r="AN42" s="56"/>
      <c r="AO42" s="301"/>
      <c r="AP42" s="98"/>
      <c r="AQ42" s="56"/>
      <c r="AR42" s="56"/>
      <c r="AS42" s="56"/>
      <c r="AT42" s="56"/>
      <c r="AU42" s="56"/>
      <c r="AV42" s="64"/>
      <c r="AW42" s="75"/>
      <c r="AX42" s="56"/>
      <c r="AY42" s="56"/>
      <c r="AZ42" s="56"/>
      <c r="BA42" s="56"/>
      <c r="BB42" s="56"/>
      <c r="BC42" s="64"/>
    </row>
    <row r="43" spans="1:55" s="13" customFormat="1">
      <c r="A43" s="68" t="s">
        <v>91</v>
      </c>
      <c r="B43" s="79" t="s">
        <v>95</v>
      </c>
      <c r="C43" s="89"/>
      <c r="D43" s="90"/>
      <c r="E43" s="89"/>
      <c r="F43" s="220"/>
      <c r="G43" s="112">
        <v>1</v>
      </c>
      <c r="H43" s="203">
        <v>15</v>
      </c>
      <c r="I43" s="292">
        <v>15</v>
      </c>
      <c r="J43" s="52"/>
      <c r="K43" s="52"/>
      <c r="L43" s="52"/>
      <c r="M43" s="114"/>
      <c r="N43" s="75"/>
      <c r="O43" s="56"/>
      <c r="P43" s="56"/>
      <c r="Q43" s="56"/>
      <c r="R43" s="56"/>
      <c r="S43" s="56"/>
      <c r="T43" s="64"/>
      <c r="U43" s="75">
        <v>15</v>
      </c>
      <c r="V43" s="56"/>
      <c r="W43" s="56"/>
      <c r="X43" s="56"/>
      <c r="Y43" s="56"/>
      <c r="Z43" s="56" t="s">
        <v>42</v>
      </c>
      <c r="AA43" s="64">
        <v>1</v>
      </c>
      <c r="AB43" s="75"/>
      <c r="AC43" s="56"/>
      <c r="AD43" s="56"/>
      <c r="AE43" s="56"/>
      <c r="AF43" s="56"/>
      <c r="AG43" s="56"/>
      <c r="AH43" s="64"/>
      <c r="AI43" s="75"/>
      <c r="AJ43" s="56"/>
      <c r="AK43" s="56"/>
      <c r="AL43" s="56"/>
      <c r="AM43" s="56"/>
      <c r="AN43" s="56"/>
      <c r="AO43" s="301"/>
      <c r="AP43" s="98"/>
      <c r="AQ43" s="56"/>
      <c r="AR43" s="56"/>
      <c r="AS43" s="56"/>
      <c r="AT43" s="56"/>
      <c r="AU43" s="56"/>
      <c r="AV43" s="64"/>
      <c r="AW43" s="75"/>
      <c r="AX43" s="56"/>
      <c r="AY43" s="56"/>
      <c r="AZ43" s="56"/>
      <c r="BA43" s="56"/>
      <c r="BB43" s="56"/>
      <c r="BC43" s="64"/>
    </row>
    <row r="44" spans="1:55" s="243" customFormat="1" ht="30">
      <c r="A44" s="244" t="s">
        <v>41</v>
      </c>
      <c r="B44" s="264" t="s">
        <v>87</v>
      </c>
      <c r="C44" s="87"/>
      <c r="D44" s="88"/>
      <c r="E44" s="87"/>
      <c r="F44" s="88"/>
      <c r="G44" s="320">
        <v>2</v>
      </c>
      <c r="H44" s="111">
        <v>30</v>
      </c>
      <c r="I44" s="293"/>
      <c r="J44" s="53"/>
      <c r="K44" s="53">
        <v>20</v>
      </c>
      <c r="L44" s="53">
        <v>10</v>
      </c>
      <c r="M44" s="115"/>
      <c r="N44" s="76"/>
      <c r="O44" s="58"/>
      <c r="P44" s="58"/>
      <c r="Q44" s="58"/>
      <c r="R44" s="58"/>
      <c r="S44" s="58"/>
      <c r="T44" s="104"/>
      <c r="U44" s="76"/>
      <c r="V44" s="58"/>
      <c r="W44" s="58">
        <v>20</v>
      </c>
      <c r="X44" s="58">
        <v>10</v>
      </c>
      <c r="Y44" s="58"/>
      <c r="Z44" s="58" t="s">
        <v>42</v>
      </c>
      <c r="AA44" s="104">
        <v>2</v>
      </c>
      <c r="AB44" s="103"/>
      <c r="AC44" s="58"/>
      <c r="AD44" s="58"/>
      <c r="AE44" s="58"/>
      <c r="AF44" s="58"/>
      <c r="AG44" s="58"/>
      <c r="AH44" s="104"/>
      <c r="AI44" s="76"/>
      <c r="AJ44" s="58"/>
      <c r="AK44" s="58"/>
      <c r="AL44" s="58"/>
      <c r="AM44" s="58"/>
      <c r="AN44" s="58"/>
      <c r="AO44" s="302"/>
      <c r="AP44" s="103"/>
      <c r="AQ44" s="58"/>
      <c r="AR44" s="58"/>
      <c r="AS44" s="58"/>
      <c r="AT44" s="58"/>
      <c r="AU44" s="58"/>
      <c r="AV44" s="104"/>
      <c r="AW44" s="76"/>
      <c r="AX44" s="58"/>
      <c r="AY44" s="58"/>
      <c r="AZ44" s="58"/>
      <c r="BA44" s="58"/>
      <c r="BB44" s="58"/>
      <c r="BC44" s="104"/>
    </row>
    <row r="45" spans="1:55" s="13" customFormat="1" ht="15" customHeight="1">
      <c r="A45" s="67" t="s">
        <v>91</v>
      </c>
      <c r="B45" s="79" t="s">
        <v>72</v>
      </c>
      <c r="C45" s="89"/>
      <c r="D45" s="90"/>
      <c r="E45" s="89"/>
      <c r="F45" s="90"/>
      <c r="G45" s="112">
        <v>5</v>
      </c>
      <c r="H45" s="203">
        <v>60</v>
      </c>
      <c r="I45" s="292">
        <v>30</v>
      </c>
      <c r="J45" s="52"/>
      <c r="K45" s="52">
        <v>30</v>
      </c>
      <c r="L45" s="52"/>
      <c r="M45" s="114"/>
      <c r="N45" s="75"/>
      <c r="O45" s="56"/>
      <c r="P45" s="56"/>
      <c r="Q45" s="56"/>
      <c r="R45" s="56"/>
      <c r="S45" s="56"/>
      <c r="T45" s="64"/>
      <c r="U45" s="75"/>
      <c r="V45" s="56"/>
      <c r="W45" s="56"/>
      <c r="X45" s="56"/>
      <c r="Y45" s="56"/>
      <c r="Z45" s="56"/>
      <c r="AA45" s="64"/>
      <c r="AB45" s="98">
        <v>30</v>
      </c>
      <c r="AC45" s="56"/>
      <c r="AD45" s="56">
        <v>30</v>
      </c>
      <c r="AE45" s="56"/>
      <c r="AF45" s="56"/>
      <c r="AG45" s="56" t="s">
        <v>43</v>
      </c>
      <c r="AH45" s="95">
        <v>5</v>
      </c>
      <c r="AI45" s="75"/>
      <c r="AJ45" s="56"/>
      <c r="AK45" s="56"/>
      <c r="AL45" s="56"/>
      <c r="AM45" s="56"/>
      <c r="AN45" s="56"/>
      <c r="AO45" s="301"/>
      <c r="AP45" s="98"/>
      <c r="AQ45" s="56"/>
      <c r="AR45" s="56"/>
      <c r="AS45" s="56"/>
      <c r="AT45" s="56"/>
      <c r="AU45" s="56"/>
      <c r="AV45" s="64"/>
      <c r="AW45" s="75"/>
      <c r="AX45" s="56"/>
      <c r="AY45" s="56"/>
      <c r="AZ45" s="56"/>
      <c r="BA45" s="56"/>
      <c r="BB45" s="56"/>
      <c r="BC45" s="64"/>
    </row>
    <row r="46" spans="1:55" s="13" customFormat="1" ht="15" customHeight="1">
      <c r="A46" s="66"/>
      <c r="B46" s="84" t="s">
        <v>32</v>
      </c>
      <c r="C46" s="94"/>
      <c r="D46" s="95"/>
      <c r="E46" s="94"/>
      <c r="F46" s="95"/>
      <c r="G46" s="111"/>
      <c r="H46" s="111"/>
      <c r="I46" s="293"/>
      <c r="J46" s="53"/>
      <c r="K46" s="53"/>
      <c r="L46" s="53"/>
      <c r="M46" s="114"/>
      <c r="N46" s="75"/>
      <c r="O46" s="56"/>
      <c r="P46" s="56"/>
      <c r="Q46" s="56"/>
      <c r="R46" s="56"/>
      <c r="S46" s="56"/>
      <c r="T46" s="64"/>
      <c r="U46" s="75"/>
      <c r="V46" s="56"/>
      <c r="W46" s="56"/>
      <c r="X46" s="56"/>
      <c r="Y46" s="56"/>
      <c r="Z46" s="116"/>
      <c r="AA46" s="64"/>
      <c r="AB46" s="98"/>
      <c r="AC46" s="56"/>
      <c r="AD46" s="56"/>
      <c r="AE46" s="56"/>
      <c r="AF46" s="56"/>
      <c r="AG46" s="116"/>
      <c r="AH46" s="64"/>
      <c r="AI46" s="75"/>
      <c r="AJ46" s="56"/>
      <c r="AK46" s="56"/>
      <c r="AL46" s="56"/>
      <c r="AM46" s="56"/>
      <c r="AN46" s="56"/>
      <c r="AO46" s="301"/>
      <c r="AP46" s="98"/>
      <c r="AQ46" s="56"/>
      <c r="AR46" s="56"/>
      <c r="AS46" s="56"/>
      <c r="AT46" s="56"/>
      <c r="AU46" s="56"/>
      <c r="AV46" s="64"/>
      <c r="AW46" s="75"/>
      <c r="AX46" s="56"/>
      <c r="AY46" s="56"/>
      <c r="AZ46" s="56"/>
      <c r="BA46" s="56"/>
      <c r="BB46" s="56"/>
      <c r="BC46" s="64"/>
    </row>
    <row r="47" spans="1:55" s="13" customFormat="1" ht="15" customHeight="1">
      <c r="A47" s="344" t="s">
        <v>41</v>
      </c>
      <c r="B47" s="262" t="s">
        <v>122</v>
      </c>
      <c r="C47" s="87"/>
      <c r="D47" s="88"/>
      <c r="E47" s="87"/>
      <c r="F47" s="88"/>
      <c r="G47" s="340">
        <v>2</v>
      </c>
      <c r="H47" s="340">
        <v>30</v>
      </c>
      <c r="I47" s="293">
        <v>15</v>
      </c>
      <c r="J47" s="53"/>
      <c r="K47" s="53">
        <v>15</v>
      </c>
      <c r="L47" s="53"/>
      <c r="M47" s="114"/>
      <c r="N47" s="75"/>
      <c r="O47" s="56"/>
      <c r="P47" s="56"/>
      <c r="Q47" s="56"/>
      <c r="R47" s="56"/>
      <c r="S47" s="56"/>
      <c r="T47" s="64"/>
      <c r="U47" s="75"/>
      <c r="V47" s="56"/>
      <c r="W47" s="56"/>
      <c r="X47" s="56"/>
      <c r="Y47" s="56"/>
      <c r="Z47" s="56"/>
      <c r="AA47" s="64"/>
      <c r="AB47" s="247"/>
      <c r="AC47" s="240"/>
      <c r="AD47" s="240"/>
      <c r="AE47" s="240"/>
      <c r="AF47" s="56"/>
      <c r="AG47" s="56" t="s">
        <v>42</v>
      </c>
      <c r="AH47" s="64">
        <v>2</v>
      </c>
      <c r="AI47" s="75"/>
      <c r="AJ47" s="56"/>
      <c r="AK47" s="56"/>
      <c r="AL47" s="56"/>
      <c r="AM47" s="56"/>
      <c r="AN47" s="56"/>
      <c r="AO47" s="301"/>
      <c r="AP47" s="98"/>
      <c r="AQ47" s="56"/>
      <c r="AR47" s="56"/>
      <c r="AS47" s="56"/>
      <c r="AT47" s="56"/>
      <c r="AU47" s="56"/>
      <c r="AV47" s="64"/>
      <c r="AW47" s="75"/>
      <c r="AX47" s="56"/>
      <c r="AY47" s="56"/>
      <c r="AZ47" s="56"/>
      <c r="BA47" s="56"/>
      <c r="BB47" s="56"/>
      <c r="BC47" s="64"/>
    </row>
    <row r="48" spans="1:55" s="13" customFormat="1" ht="15" customHeight="1">
      <c r="A48" s="345"/>
      <c r="B48" s="262" t="s">
        <v>71</v>
      </c>
      <c r="C48" s="87"/>
      <c r="D48" s="88"/>
      <c r="E48" s="87"/>
      <c r="F48" s="88"/>
      <c r="G48" s="341"/>
      <c r="H48" s="341"/>
      <c r="I48" s="293">
        <v>15</v>
      </c>
      <c r="J48" s="53"/>
      <c r="K48" s="53"/>
      <c r="L48" s="53">
        <v>15</v>
      </c>
      <c r="M48" s="114"/>
      <c r="N48" s="75"/>
      <c r="O48" s="56"/>
      <c r="P48" s="56"/>
      <c r="Q48" s="56"/>
      <c r="R48" s="56"/>
      <c r="S48" s="56"/>
      <c r="T48" s="64"/>
      <c r="U48" s="75"/>
      <c r="V48" s="56"/>
      <c r="W48" s="56"/>
      <c r="X48" s="56"/>
      <c r="Y48" s="56"/>
      <c r="Z48" s="56"/>
      <c r="AA48" s="64"/>
      <c r="AB48" s="98"/>
      <c r="AC48" s="56"/>
      <c r="AD48" s="56"/>
      <c r="AE48" s="56"/>
      <c r="AF48" s="56"/>
      <c r="AG48" s="56"/>
      <c r="AH48" s="64"/>
      <c r="AI48" s="75"/>
      <c r="AJ48" s="56"/>
      <c r="AK48" s="56"/>
      <c r="AL48" s="56"/>
      <c r="AM48" s="56"/>
      <c r="AN48" s="56"/>
      <c r="AO48" s="301"/>
      <c r="AP48" s="98"/>
      <c r="AQ48" s="56"/>
      <c r="AR48" s="56"/>
      <c r="AS48" s="56"/>
      <c r="AT48" s="56"/>
      <c r="AU48" s="56"/>
      <c r="AV48" s="64"/>
      <c r="AW48" s="75"/>
      <c r="AX48" s="56"/>
      <c r="AY48" s="56"/>
      <c r="AZ48" s="56"/>
      <c r="BA48" s="56"/>
      <c r="BB48" s="56"/>
      <c r="BC48" s="64"/>
    </row>
    <row r="49" spans="1:55" s="13" customFormat="1" ht="15" customHeight="1">
      <c r="A49" s="67" t="s">
        <v>91</v>
      </c>
      <c r="B49" s="79" t="s">
        <v>62</v>
      </c>
      <c r="C49" s="89"/>
      <c r="D49" s="90"/>
      <c r="E49" s="89"/>
      <c r="F49" s="90"/>
      <c r="G49" s="112">
        <v>4</v>
      </c>
      <c r="H49" s="203">
        <v>60</v>
      </c>
      <c r="I49" s="292">
        <v>30</v>
      </c>
      <c r="J49" s="52"/>
      <c r="K49" s="52">
        <v>30</v>
      </c>
      <c r="L49" s="52"/>
      <c r="M49" s="114"/>
      <c r="N49" s="75"/>
      <c r="O49" s="56"/>
      <c r="P49" s="56"/>
      <c r="Q49" s="56"/>
      <c r="R49" s="56"/>
      <c r="S49" s="56"/>
      <c r="T49" s="64"/>
      <c r="U49" s="76"/>
      <c r="V49" s="56"/>
      <c r="W49" s="56"/>
      <c r="X49" s="56"/>
      <c r="Y49" s="56"/>
      <c r="Z49" s="56"/>
      <c r="AA49" s="104"/>
      <c r="AB49" s="75"/>
      <c r="AC49" s="56"/>
      <c r="AD49" s="56"/>
      <c r="AE49" s="56"/>
      <c r="AF49" s="56"/>
      <c r="AG49" s="56"/>
      <c r="AH49" s="246"/>
      <c r="AI49" s="75">
        <v>30</v>
      </c>
      <c r="AJ49" s="56"/>
      <c r="AK49" s="56">
        <v>30</v>
      </c>
      <c r="AL49" s="56"/>
      <c r="AM49" s="56"/>
      <c r="AN49" s="56" t="s">
        <v>43</v>
      </c>
      <c r="AO49" s="303">
        <v>4</v>
      </c>
      <c r="AP49" s="98"/>
      <c r="AQ49" s="56"/>
      <c r="AR49" s="56"/>
      <c r="AS49" s="56"/>
      <c r="AT49" s="56"/>
      <c r="AU49" s="56"/>
      <c r="AV49" s="64"/>
      <c r="AW49" s="75"/>
      <c r="AX49" s="56"/>
      <c r="AY49" s="56"/>
      <c r="AZ49" s="56"/>
      <c r="BA49" s="56"/>
      <c r="BB49" s="56"/>
      <c r="BC49" s="64"/>
    </row>
    <row r="50" spans="1:55" s="13" customFormat="1" ht="15" customHeight="1">
      <c r="A50" s="67"/>
      <c r="B50" s="79" t="s">
        <v>33</v>
      </c>
      <c r="C50" s="89"/>
      <c r="D50" s="90"/>
      <c r="E50" s="89"/>
      <c r="F50" s="90"/>
      <c r="G50" s="112"/>
      <c r="H50" s="203"/>
      <c r="I50" s="292"/>
      <c r="J50" s="52"/>
      <c r="K50" s="52"/>
      <c r="L50" s="52"/>
      <c r="M50" s="114"/>
      <c r="N50" s="75"/>
      <c r="O50" s="56"/>
      <c r="P50" s="56"/>
      <c r="Q50" s="56"/>
      <c r="R50" s="56"/>
      <c r="S50" s="56"/>
      <c r="T50" s="64"/>
      <c r="U50" s="76"/>
      <c r="V50" s="56"/>
      <c r="W50" s="56"/>
      <c r="X50" s="56"/>
      <c r="Y50" s="56"/>
      <c r="Z50" s="56"/>
      <c r="AA50" s="104"/>
      <c r="AB50" s="75"/>
      <c r="AC50" s="56"/>
      <c r="AD50" s="56"/>
      <c r="AE50" s="56"/>
      <c r="AF50" s="56"/>
      <c r="AG50" s="56"/>
      <c r="AH50" s="64"/>
      <c r="AI50" s="75"/>
      <c r="AJ50" s="56"/>
      <c r="AK50" s="56"/>
      <c r="AL50" s="56"/>
      <c r="AM50" s="56"/>
      <c r="AN50" s="56"/>
      <c r="AO50" s="301"/>
      <c r="AP50" s="98"/>
      <c r="AQ50" s="56"/>
      <c r="AR50" s="56"/>
      <c r="AS50" s="56"/>
      <c r="AT50" s="56"/>
      <c r="AU50" s="56"/>
      <c r="AV50" s="64"/>
      <c r="AW50" s="75"/>
      <c r="AX50" s="56"/>
      <c r="AY50" s="56"/>
      <c r="AZ50" s="56"/>
      <c r="BA50" s="56"/>
      <c r="BB50" s="56"/>
      <c r="BC50" s="64"/>
    </row>
    <row r="51" spans="1:55" s="41" customFormat="1" ht="30">
      <c r="A51" s="66" t="s">
        <v>41</v>
      </c>
      <c r="B51" s="80" t="s">
        <v>88</v>
      </c>
      <c r="C51" s="87"/>
      <c r="D51" s="88"/>
      <c r="E51" s="87"/>
      <c r="F51" s="88"/>
      <c r="G51" s="320">
        <v>1</v>
      </c>
      <c r="H51" s="111">
        <v>15</v>
      </c>
      <c r="I51" s="293"/>
      <c r="J51" s="53"/>
      <c r="K51" s="53">
        <v>15</v>
      </c>
      <c r="L51" s="52"/>
      <c r="M51" s="114"/>
      <c r="N51" s="75"/>
      <c r="O51" s="56"/>
      <c r="P51" s="56"/>
      <c r="Q51" s="56"/>
      <c r="R51" s="56"/>
      <c r="S51" s="56"/>
      <c r="T51" s="64"/>
      <c r="U51" s="76"/>
      <c r="V51" s="56"/>
      <c r="W51" s="56"/>
      <c r="X51" s="56"/>
      <c r="Y51" s="56"/>
      <c r="Z51" s="56"/>
      <c r="AA51" s="104"/>
      <c r="AB51" s="75"/>
      <c r="AC51" s="56"/>
      <c r="AD51" s="56"/>
      <c r="AE51" s="56"/>
      <c r="AF51" s="56"/>
      <c r="AG51" s="56"/>
      <c r="AH51" s="64"/>
      <c r="AI51" s="75"/>
      <c r="AJ51" s="56"/>
      <c r="AK51" s="56">
        <v>15</v>
      </c>
      <c r="AL51" s="56"/>
      <c r="AM51" s="56"/>
      <c r="AN51" s="56" t="s">
        <v>42</v>
      </c>
      <c r="AO51" s="301">
        <v>1</v>
      </c>
      <c r="AP51" s="98"/>
      <c r="AQ51" s="56"/>
      <c r="AR51" s="56"/>
      <c r="AS51" s="56"/>
      <c r="AT51" s="56"/>
      <c r="AU51" s="56"/>
      <c r="AV51" s="64"/>
      <c r="AW51" s="75"/>
      <c r="AX51" s="56"/>
      <c r="AY51" s="56"/>
      <c r="AZ51" s="56"/>
      <c r="BA51" s="56"/>
      <c r="BB51" s="56"/>
      <c r="BC51" s="64"/>
    </row>
    <row r="52" spans="1:55" s="13" customFormat="1">
      <c r="A52" s="68" t="s">
        <v>91</v>
      </c>
      <c r="B52" s="79" t="s">
        <v>63</v>
      </c>
      <c r="C52" s="89"/>
      <c r="D52" s="90"/>
      <c r="E52" s="89"/>
      <c r="F52" s="90"/>
      <c r="G52" s="112">
        <v>6</v>
      </c>
      <c r="H52" s="203">
        <v>60</v>
      </c>
      <c r="I52" s="292">
        <v>30</v>
      </c>
      <c r="J52" s="52"/>
      <c r="K52" s="52">
        <v>30</v>
      </c>
      <c r="L52" s="52"/>
      <c r="M52" s="114"/>
      <c r="N52" s="75"/>
      <c r="O52" s="56"/>
      <c r="P52" s="56"/>
      <c r="Q52" s="56"/>
      <c r="R52" s="56"/>
      <c r="S52" s="56"/>
      <c r="T52" s="64"/>
      <c r="U52" s="75"/>
      <c r="V52" s="56"/>
      <c r="W52" s="56"/>
      <c r="X52" s="56"/>
      <c r="Y52" s="56"/>
      <c r="Z52" s="56"/>
      <c r="AA52" s="64"/>
      <c r="AB52" s="98"/>
      <c r="AC52" s="56"/>
      <c r="AD52" s="56"/>
      <c r="AE52" s="56"/>
      <c r="AF52" s="56"/>
      <c r="AG52" s="56"/>
      <c r="AH52" s="95"/>
      <c r="AI52" s="75">
        <v>30</v>
      </c>
      <c r="AJ52" s="56"/>
      <c r="AK52" s="56">
        <v>30</v>
      </c>
      <c r="AL52" s="56"/>
      <c r="AM52" s="56"/>
      <c r="AN52" s="56" t="s">
        <v>43</v>
      </c>
      <c r="AO52" s="301">
        <v>6</v>
      </c>
      <c r="AP52" s="98"/>
      <c r="AQ52" s="56"/>
      <c r="AR52" s="56"/>
      <c r="AS52" s="56"/>
      <c r="AT52" s="56"/>
      <c r="AU52" s="56"/>
      <c r="AV52" s="64"/>
      <c r="AW52" s="75"/>
      <c r="AX52" s="56"/>
      <c r="AY52" s="56"/>
      <c r="AZ52" s="56"/>
      <c r="BA52" s="56"/>
      <c r="BB52" s="56"/>
      <c r="BC52" s="64"/>
    </row>
    <row r="53" spans="1:55" s="13" customFormat="1" ht="30">
      <c r="A53" s="69"/>
      <c r="B53" s="82" t="s">
        <v>80</v>
      </c>
      <c r="C53" s="89"/>
      <c r="D53" s="90"/>
      <c r="E53" s="89"/>
      <c r="F53" s="90"/>
      <c r="G53" s="111"/>
      <c r="H53" s="111"/>
      <c r="I53" s="293"/>
      <c r="J53" s="53"/>
      <c r="K53" s="53"/>
      <c r="L53" s="53"/>
      <c r="M53" s="114"/>
      <c r="N53" s="75"/>
      <c r="O53" s="56"/>
      <c r="P53" s="56"/>
      <c r="Q53" s="56"/>
      <c r="R53" s="56"/>
      <c r="S53" s="56"/>
      <c r="T53" s="64"/>
      <c r="U53" s="75"/>
      <c r="V53" s="56"/>
      <c r="W53" s="56"/>
      <c r="X53" s="56"/>
      <c r="Y53" s="56"/>
      <c r="Z53" s="56"/>
      <c r="AA53" s="64"/>
      <c r="AB53" s="98"/>
      <c r="AC53" s="56"/>
      <c r="AD53" s="56"/>
      <c r="AE53" s="56"/>
      <c r="AF53" s="56"/>
      <c r="AG53" s="56"/>
      <c r="AH53" s="64"/>
      <c r="AI53" s="75"/>
      <c r="AJ53" s="56"/>
      <c r="AK53" s="56"/>
      <c r="AL53" s="56"/>
      <c r="AM53" s="56"/>
      <c r="AN53" s="56"/>
      <c r="AO53" s="301"/>
      <c r="AP53" s="98"/>
      <c r="AQ53" s="56"/>
      <c r="AR53" s="56"/>
      <c r="AS53" s="56"/>
      <c r="AT53" s="56"/>
      <c r="AU53" s="56"/>
      <c r="AV53" s="64"/>
      <c r="AW53" s="75"/>
      <c r="AX53" s="56"/>
      <c r="AY53" s="56"/>
      <c r="AZ53" s="56"/>
      <c r="BA53" s="56"/>
      <c r="BB53" s="56"/>
      <c r="BC53" s="64"/>
    </row>
    <row r="54" spans="1:55" s="13" customFormat="1" ht="30">
      <c r="A54" s="69" t="s">
        <v>41</v>
      </c>
      <c r="B54" s="262" t="s">
        <v>89</v>
      </c>
      <c r="C54" s="99"/>
      <c r="D54" s="100"/>
      <c r="E54" s="99"/>
      <c r="F54" s="221"/>
      <c r="G54" s="111">
        <v>2</v>
      </c>
      <c r="H54" s="111">
        <v>30</v>
      </c>
      <c r="I54" s="293"/>
      <c r="J54" s="53"/>
      <c r="K54" s="53">
        <v>30</v>
      </c>
      <c r="L54" s="53"/>
      <c r="M54" s="114"/>
      <c r="N54" s="75"/>
      <c r="O54" s="56"/>
      <c r="P54" s="56"/>
      <c r="Q54" s="56"/>
      <c r="R54" s="56"/>
      <c r="S54" s="56"/>
      <c r="T54" s="64"/>
      <c r="U54" s="75"/>
      <c r="V54" s="56"/>
      <c r="W54" s="56"/>
      <c r="X54" s="56"/>
      <c r="Y54" s="56"/>
      <c r="Z54" s="56"/>
      <c r="AA54" s="64"/>
      <c r="AB54" s="98"/>
      <c r="AC54" s="56"/>
      <c r="AD54" s="56"/>
      <c r="AE54" s="56"/>
      <c r="AF54" s="56"/>
      <c r="AG54" s="56"/>
      <c r="AH54" s="64"/>
      <c r="AI54" s="75"/>
      <c r="AJ54" s="56"/>
      <c r="AK54" s="56">
        <v>30</v>
      </c>
      <c r="AL54" s="56"/>
      <c r="AM54" s="56"/>
      <c r="AN54" s="56" t="s">
        <v>42</v>
      </c>
      <c r="AO54" s="301">
        <v>2</v>
      </c>
      <c r="AP54" s="98"/>
      <c r="AQ54" s="56"/>
      <c r="AR54" s="56"/>
      <c r="AS54" s="56"/>
      <c r="AT54" s="56"/>
      <c r="AU54" s="56"/>
      <c r="AV54" s="64"/>
      <c r="AW54" s="75"/>
      <c r="AX54" s="56"/>
      <c r="AY54" s="56"/>
      <c r="AZ54" s="56"/>
      <c r="BA54" s="56"/>
      <c r="BB54" s="56"/>
      <c r="BC54" s="64"/>
    </row>
    <row r="55" spans="1:55" s="13" customFormat="1">
      <c r="A55" s="323"/>
      <c r="B55" s="275" t="s">
        <v>105</v>
      </c>
      <c r="C55" s="276">
        <f>H62+H58+H63+H57+H56+H59</f>
        <v>338</v>
      </c>
      <c r="D55" s="277">
        <f>G62+G58+G63+G57+G56+G59</f>
        <v>23</v>
      </c>
      <c r="E55" s="276">
        <f>H61</f>
        <v>32</v>
      </c>
      <c r="F55" s="277">
        <f>G61</f>
        <v>2</v>
      </c>
      <c r="G55" s="112">
        <f>D55+F55</f>
        <v>25</v>
      </c>
      <c r="H55" s="203">
        <f>C55+E55</f>
        <v>370</v>
      </c>
      <c r="I55" s="292"/>
      <c r="J55" s="52"/>
      <c r="K55" s="52"/>
      <c r="L55" s="52"/>
      <c r="M55" s="114"/>
      <c r="N55" s="75"/>
      <c r="O55" s="56"/>
      <c r="P55" s="56"/>
      <c r="Q55" s="56"/>
      <c r="R55" s="56"/>
      <c r="S55" s="56"/>
      <c r="T55" s="64"/>
      <c r="U55" s="75"/>
      <c r="V55" s="56"/>
      <c r="W55" s="56"/>
      <c r="X55" s="56"/>
      <c r="Y55" s="56"/>
      <c r="Z55" s="56"/>
      <c r="AA55" s="64"/>
      <c r="AB55" s="98"/>
      <c r="AC55" s="56"/>
      <c r="AD55" s="56"/>
      <c r="AE55" s="56"/>
      <c r="AF55" s="56"/>
      <c r="AG55" s="56"/>
      <c r="AH55" s="64"/>
      <c r="AI55" s="75"/>
      <c r="AJ55" s="56"/>
      <c r="AK55" s="56"/>
      <c r="AL55" s="56"/>
      <c r="AM55" s="56"/>
      <c r="AN55" s="56"/>
      <c r="AO55" s="301"/>
      <c r="AP55" s="98"/>
      <c r="AQ55" s="56"/>
      <c r="AR55" s="56"/>
      <c r="AS55" s="56"/>
      <c r="AT55" s="56"/>
      <c r="AU55" s="56"/>
      <c r="AV55" s="64"/>
      <c r="AW55" s="75"/>
      <c r="AX55" s="56"/>
      <c r="AY55" s="56"/>
      <c r="AZ55" s="56"/>
      <c r="BA55" s="56"/>
      <c r="BB55" s="56"/>
      <c r="BC55" s="64"/>
    </row>
    <row r="56" spans="1:55" s="41" customFormat="1">
      <c r="A56" s="68" t="s">
        <v>91</v>
      </c>
      <c r="B56" s="79" t="s">
        <v>76</v>
      </c>
      <c r="C56" s="87"/>
      <c r="D56" s="88"/>
      <c r="E56" s="87"/>
      <c r="F56" s="221"/>
      <c r="G56" s="112">
        <v>3</v>
      </c>
      <c r="H56" s="203">
        <v>60</v>
      </c>
      <c r="I56" s="292">
        <v>15</v>
      </c>
      <c r="J56" s="52"/>
      <c r="K56" s="52">
        <v>45</v>
      </c>
      <c r="L56" s="52"/>
      <c r="M56" s="114"/>
      <c r="N56" s="75"/>
      <c r="O56" s="56"/>
      <c r="P56" s="56"/>
      <c r="Q56" s="56"/>
      <c r="R56" s="56"/>
      <c r="S56" s="56"/>
      <c r="T56" s="64"/>
      <c r="U56" s="75"/>
      <c r="V56" s="56"/>
      <c r="W56" s="56"/>
      <c r="X56" s="56"/>
      <c r="Y56" s="56"/>
      <c r="Z56" s="56"/>
      <c r="AA56" s="64"/>
      <c r="AB56" s="98">
        <v>15</v>
      </c>
      <c r="AC56" s="56"/>
      <c r="AD56" s="56">
        <v>45</v>
      </c>
      <c r="AE56" s="56"/>
      <c r="AF56" s="56"/>
      <c r="AG56" s="56" t="s">
        <v>42</v>
      </c>
      <c r="AH56" s="64">
        <v>3</v>
      </c>
      <c r="AI56" s="98"/>
      <c r="AJ56" s="56"/>
      <c r="AK56" s="56"/>
      <c r="AL56" s="56"/>
      <c r="AM56" s="56"/>
      <c r="AN56" s="56"/>
      <c r="AO56" s="301"/>
      <c r="AP56" s="98"/>
      <c r="AQ56" s="56"/>
      <c r="AR56" s="56"/>
      <c r="AS56" s="56"/>
      <c r="AT56" s="56"/>
      <c r="AU56" s="56"/>
      <c r="AV56" s="64"/>
      <c r="AW56" s="75"/>
      <c r="AX56" s="56"/>
      <c r="AY56" s="56"/>
      <c r="AZ56" s="56"/>
      <c r="BA56" s="56"/>
      <c r="BB56" s="56"/>
      <c r="BC56" s="64"/>
    </row>
    <row r="57" spans="1:55" s="41" customFormat="1" ht="15" customHeight="1">
      <c r="A57" s="68" t="s">
        <v>91</v>
      </c>
      <c r="B57" s="79" t="s">
        <v>77</v>
      </c>
      <c r="C57" s="87"/>
      <c r="D57" s="88"/>
      <c r="E57" s="87"/>
      <c r="F57" s="221"/>
      <c r="G57" s="112">
        <v>3</v>
      </c>
      <c r="H57" s="203">
        <v>60</v>
      </c>
      <c r="I57" s="292"/>
      <c r="J57" s="52"/>
      <c r="K57" s="52">
        <v>60</v>
      </c>
      <c r="L57" s="52"/>
      <c r="M57" s="114"/>
      <c r="N57" s="75"/>
      <c r="O57" s="56"/>
      <c r="P57" s="56"/>
      <c r="Q57" s="56"/>
      <c r="R57" s="56"/>
      <c r="S57" s="56"/>
      <c r="T57" s="64"/>
      <c r="U57" s="75"/>
      <c r="V57" s="56"/>
      <c r="W57" s="56"/>
      <c r="X57" s="56"/>
      <c r="Y57" s="56"/>
      <c r="Z57" s="56"/>
      <c r="AA57" s="64"/>
      <c r="AB57" s="98"/>
      <c r="AC57" s="56"/>
      <c r="AD57" s="56"/>
      <c r="AE57" s="56"/>
      <c r="AF57" s="56"/>
      <c r="AG57" s="56"/>
      <c r="AH57" s="64"/>
      <c r="AI57" s="98"/>
      <c r="AJ57" s="56"/>
      <c r="AK57" s="56">
        <v>60</v>
      </c>
      <c r="AL57" s="56"/>
      <c r="AM57" s="56"/>
      <c r="AN57" s="56" t="s">
        <v>42</v>
      </c>
      <c r="AO57" s="301">
        <v>3</v>
      </c>
      <c r="AP57" s="98"/>
      <c r="AQ57" s="56"/>
      <c r="AR57" s="56"/>
      <c r="AS57" s="56"/>
      <c r="AT57" s="56"/>
      <c r="AU57" s="56"/>
      <c r="AV57" s="64"/>
      <c r="AW57" s="75"/>
      <c r="AX57" s="56"/>
      <c r="AY57" s="56"/>
      <c r="AZ57" s="56"/>
      <c r="BA57" s="56"/>
      <c r="BB57" s="56"/>
      <c r="BC57" s="64"/>
    </row>
    <row r="58" spans="1:55" s="13" customFormat="1" ht="15" customHeight="1">
      <c r="A58" s="68" t="s">
        <v>91</v>
      </c>
      <c r="B58" s="79" t="s">
        <v>65</v>
      </c>
      <c r="C58" s="99"/>
      <c r="D58" s="100"/>
      <c r="E58" s="99"/>
      <c r="F58" s="221"/>
      <c r="G58" s="112">
        <v>7</v>
      </c>
      <c r="H58" s="203">
        <v>90</v>
      </c>
      <c r="I58" s="292">
        <v>30</v>
      </c>
      <c r="J58" s="52"/>
      <c r="K58" s="52">
        <v>60</v>
      </c>
      <c r="L58" s="52"/>
      <c r="M58" s="114"/>
      <c r="N58" s="75"/>
      <c r="O58" s="56"/>
      <c r="P58" s="56"/>
      <c r="Q58" s="56"/>
      <c r="R58" s="56"/>
      <c r="S58" s="56"/>
      <c r="T58" s="64"/>
      <c r="U58" s="75"/>
      <c r="V58" s="56"/>
      <c r="W58" s="56"/>
      <c r="X58" s="56"/>
      <c r="Y58" s="56"/>
      <c r="Z58" s="56"/>
      <c r="AA58" s="64"/>
      <c r="AB58" s="98"/>
      <c r="AC58" s="56"/>
      <c r="AD58" s="56"/>
      <c r="AE58" s="56"/>
      <c r="AF58" s="56"/>
      <c r="AG58" s="56"/>
      <c r="AH58" s="64"/>
      <c r="AI58" s="75"/>
      <c r="AJ58" s="56"/>
      <c r="AK58" s="56"/>
      <c r="AL58" s="56"/>
      <c r="AM58" s="56"/>
      <c r="AN58" s="56"/>
      <c r="AO58" s="303"/>
      <c r="AP58" s="98">
        <v>30</v>
      </c>
      <c r="AQ58" s="56"/>
      <c r="AR58" s="56">
        <v>60</v>
      </c>
      <c r="AS58" s="56"/>
      <c r="AT58" s="56"/>
      <c r="AU58" s="56" t="s">
        <v>43</v>
      </c>
      <c r="AV58" s="64">
        <v>7</v>
      </c>
      <c r="AW58" s="75"/>
      <c r="AX58" s="56"/>
      <c r="AY58" s="56"/>
      <c r="AZ58" s="56"/>
      <c r="BA58" s="56"/>
      <c r="BB58" s="56"/>
      <c r="BC58" s="64"/>
    </row>
    <row r="59" spans="1:55" s="13" customFormat="1">
      <c r="A59" s="252" t="s">
        <v>91</v>
      </c>
      <c r="B59" s="245" t="s">
        <v>114</v>
      </c>
      <c r="C59" s="87"/>
      <c r="D59" s="88"/>
      <c r="E59" s="87"/>
      <c r="F59" s="93"/>
      <c r="G59" s="112">
        <v>1</v>
      </c>
      <c r="H59" s="203">
        <v>8</v>
      </c>
      <c r="I59" s="292">
        <v>8</v>
      </c>
      <c r="J59" s="52"/>
      <c r="K59" s="52"/>
      <c r="L59" s="52"/>
      <c r="M59" s="114"/>
      <c r="N59" s="75"/>
      <c r="O59" s="56"/>
      <c r="P59" s="56"/>
      <c r="Q59" s="56"/>
      <c r="R59" s="56"/>
      <c r="S59" s="56"/>
      <c r="T59" s="64"/>
      <c r="U59" s="75"/>
      <c r="V59" s="56"/>
      <c r="W59" s="56"/>
      <c r="X59" s="56"/>
      <c r="Y59" s="56"/>
      <c r="Z59" s="56"/>
      <c r="AA59" s="64"/>
      <c r="AB59" s="98"/>
      <c r="AC59" s="56"/>
      <c r="AD59" s="56"/>
      <c r="AE59" s="56"/>
      <c r="AF59" s="56"/>
      <c r="AG59" s="56"/>
      <c r="AH59" s="64"/>
      <c r="AI59" s="75"/>
      <c r="AJ59" s="56"/>
      <c r="AK59" s="56"/>
      <c r="AL59" s="56"/>
      <c r="AM59" s="56"/>
      <c r="AN59" s="56"/>
      <c r="AO59" s="301"/>
      <c r="AP59" s="98">
        <v>8</v>
      </c>
      <c r="AQ59" s="56"/>
      <c r="AR59" s="56"/>
      <c r="AS59" s="56"/>
      <c r="AT59" s="56"/>
      <c r="AU59" s="56" t="s">
        <v>42</v>
      </c>
      <c r="AV59" s="64">
        <v>1</v>
      </c>
      <c r="AW59" s="75"/>
      <c r="AX59" s="56"/>
      <c r="AY59" s="56"/>
      <c r="AZ59" s="56"/>
      <c r="BA59" s="56"/>
      <c r="BB59" s="56"/>
      <c r="BC59" s="64"/>
    </row>
    <row r="60" spans="1:55" s="13" customFormat="1" ht="30">
      <c r="A60" s="244"/>
      <c r="B60" s="245" t="s">
        <v>104</v>
      </c>
      <c r="C60" s="87"/>
      <c r="D60" s="88"/>
      <c r="E60" s="87"/>
      <c r="F60" s="93"/>
      <c r="G60" s="112"/>
      <c r="H60" s="203"/>
      <c r="I60" s="292"/>
      <c r="J60" s="52"/>
      <c r="K60" s="52"/>
      <c r="L60" s="52"/>
      <c r="M60" s="114"/>
      <c r="N60" s="75"/>
      <c r="O60" s="56"/>
      <c r="P60" s="56"/>
      <c r="Q60" s="56"/>
      <c r="R60" s="56"/>
      <c r="S60" s="56"/>
      <c r="T60" s="64"/>
      <c r="U60" s="75"/>
      <c r="V60" s="56"/>
      <c r="W60" s="56"/>
      <c r="X60" s="56"/>
      <c r="Y60" s="56"/>
      <c r="Z60" s="56"/>
      <c r="AA60" s="64"/>
      <c r="AB60" s="98"/>
      <c r="AC60" s="56"/>
      <c r="AD60" s="56"/>
      <c r="AE60" s="56"/>
      <c r="AF60" s="56"/>
      <c r="AG60" s="56"/>
      <c r="AH60" s="64"/>
      <c r="AI60" s="75"/>
      <c r="AJ60" s="56"/>
      <c r="AK60" s="56"/>
      <c r="AL60" s="56"/>
      <c r="AM60" s="56"/>
      <c r="AN60" s="56"/>
      <c r="AO60" s="301"/>
      <c r="AP60" s="98"/>
      <c r="AQ60" s="56"/>
      <c r="AR60" s="56"/>
      <c r="AS60" s="56"/>
      <c r="AT60" s="56"/>
      <c r="AU60" s="56"/>
      <c r="AV60" s="64"/>
      <c r="AW60" s="75"/>
      <c r="AX60" s="56"/>
      <c r="AY60" s="56"/>
      <c r="AZ60" s="56"/>
      <c r="BA60" s="56"/>
      <c r="BB60" s="56"/>
      <c r="BC60" s="64"/>
    </row>
    <row r="61" spans="1:55" s="13" customFormat="1" ht="60">
      <c r="A61" s="244" t="s">
        <v>41</v>
      </c>
      <c r="B61" s="253" t="s">
        <v>90</v>
      </c>
      <c r="C61" s="87"/>
      <c r="D61" s="88"/>
      <c r="E61" s="87"/>
      <c r="F61" s="93"/>
      <c r="G61" s="112">
        <v>2</v>
      </c>
      <c r="H61" s="203">
        <v>32</v>
      </c>
      <c r="I61" s="292"/>
      <c r="J61" s="52"/>
      <c r="K61" s="52">
        <v>32</v>
      </c>
      <c r="L61" s="52"/>
      <c r="M61" s="114"/>
      <c r="N61" s="75"/>
      <c r="O61" s="56"/>
      <c r="P61" s="56"/>
      <c r="Q61" s="56"/>
      <c r="R61" s="56"/>
      <c r="S61" s="56"/>
      <c r="T61" s="64"/>
      <c r="U61" s="75"/>
      <c r="V61" s="56"/>
      <c r="W61" s="56"/>
      <c r="X61" s="56"/>
      <c r="Y61" s="56"/>
      <c r="Z61" s="56"/>
      <c r="AA61" s="64"/>
      <c r="AB61" s="98"/>
      <c r="AC61" s="56"/>
      <c r="AD61" s="56"/>
      <c r="AE61" s="56"/>
      <c r="AF61" s="56"/>
      <c r="AG61" s="56"/>
      <c r="AH61" s="64"/>
      <c r="AI61" s="75"/>
      <c r="AJ61" s="56"/>
      <c r="AK61" s="56"/>
      <c r="AL61" s="56"/>
      <c r="AM61" s="56"/>
      <c r="AN61" s="56"/>
      <c r="AO61" s="301"/>
      <c r="AP61" s="98"/>
      <c r="AQ61" s="56"/>
      <c r="AR61" s="56">
        <v>32</v>
      </c>
      <c r="AS61" s="56"/>
      <c r="AT61" s="56"/>
      <c r="AU61" s="56" t="s">
        <v>42</v>
      </c>
      <c r="AV61" s="64">
        <v>2</v>
      </c>
      <c r="AW61" s="75"/>
      <c r="AX61" s="56"/>
      <c r="AY61" s="56"/>
      <c r="AZ61" s="56"/>
      <c r="BA61" s="56"/>
      <c r="BB61" s="56"/>
      <c r="BC61" s="64"/>
    </row>
    <row r="62" spans="1:55" s="13" customFormat="1" ht="15" customHeight="1">
      <c r="A62" s="68" t="s">
        <v>91</v>
      </c>
      <c r="B62" s="79" t="s">
        <v>64</v>
      </c>
      <c r="C62" s="87"/>
      <c r="D62" s="88"/>
      <c r="E62" s="87"/>
      <c r="F62" s="88"/>
      <c r="G62" s="112">
        <v>3</v>
      </c>
      <c r="H62" s="203">
        <v>45</v>
      </c>
      <c r="I62" s="292"/>
      <c r="J62" s="52"/>
      <c r="K62" s="52">
        <v>45</v>
      </c>
      <c r="L62" s="52"/>
      <c r="M62" s="114"/>
      <c r="N62" s="75"/>
      <c r="O62" s="56"/>
      <c r="P62" s="56"/>
      <c r="Q62" s="56"/>
      <c r="R62" s="56"/>
      <c r="S62" s="56"/>
      <c r="T62" s="64"/>
      <c r="U62" s="75"/>
      <c r="V62" s="56"/>
      <c r="W62" s="56"/>
      <c r="X62" s="56"/>
      <c r="Y62" s="56"/>
      <c r="Z62" s="56"/>
      <c r="AA62" s="64"/>
      <c r="AB62" s="98"/>
      <c r="AC62" s="56"/>
      <c r="AD62" s="56"/>
      <c r="AE62" s="56"/>
      <c r="AF62" s="56"/>
      <c r="AG62" s="56"/>
      <c r="AH62" s="64"/>
      <c r="AI62" s="75"/>
      <c r="AJ62" s="56"/>
      <c r="AK62" s="56"/>
      <c r="AL62" s="56"/>
      <c r="AM62" s="56"/>
      <c r="AN62" s="56"/>
      <c r="AO62" s="303"/>
      <c r="AP62" s="98"/>
      <c r="AQ62" s="56"/>
      <c r="AR62" s="56"/>
      <c r="AS62" s="56"/>
      <c r="AT62" s="56"/>
      <c r="AU62" s="56"/>
      <c r="AV62" s="64"/>
      <c r="AW62" s="75"/>
      <c r="AX62" s="56"/>
      <c r="AY62" s="56">
        <v>45</v>
      </c>
      <c r="AZ62" s="56"/>
      <c r="BA62" s="56"/>
      <c r="BB62" s="56" t="s">
        <v>43</v>
      </c>
      <c r="BC62" s="64">
        <v>3</v>
      </c>
    </row>
    <row r="63" spans="1:55" s="13" customFormat="1" ht="15" customHeight="1">
      <c r="A63" s="68" t="s">
        <v>91</v>
      </c>
      <c r="B63" s="79" t="s">
        <v>66</v>
      </c>
      <c r="C63" s="99"/>
      <c r="D63" s="100"/>
      <c r="E63" s="99"/>
      <c r="F63" s="221"/>
      <c r="G63" s="112">
        <v>6</v>
      </c>
      <c r="H63" s="203">
        <v>75</v>
      </c>
      <c r="I63" s="292">
        <v>15</v>
      </c>
      <c r="J63" s="52"/>
      <c r="K63" s="52">
        <v>60</v>
      </c>
      <c r="L63" s="52"/>
      <c r="M63" s="114"/>
      <c r="N63" s="75"/>
      <c r="O63" s="56"/>
      <c r="P63" s="56"/>
      <c r="Q63" s="56"/>
      <c r="R63" s="56"/>
      <c r="S63" s="56"/>
      <c r="T63" s="64"/>
      <c r="U63" s="75"/>
      <c r="V63" s="56"/>
      <c r="W63" s="56"/>
      <c r="X63" s="56"/>
      <c r="Y63" s="56"/>
      <c r="Z63" s="56"/>
      <c r="AA63" s="64"/>
      <c r="AB63" s="98"/>
      <c r="AC63" s="56"/>
      <c r="AD63" s="56"/>
      <c r="AE63" s="56"/>
      <c r="AF63" s="56"/>
      <c r="AG63" s="56"/>
      <c r="AH63" s="64"/>
      <c r="AI63" s="75"/>
      <c r="AJ63" s="56"/>
      <c r="AK63" s="56"/>
      <c r="AL63" s="56"/>
      <c r="AM63" s="56"/>
      <c r="AN63" s="56"/>
      <c r="AO63" s="301"/>
      <c r="AP63" s="98"/>
      <c r="AQ63" s="56"/>
      <c r="AR63" s="56"/>
      <c r="AS63" s="56"/>
      <c r="AT63" s="56"/>
      <c r="AU63" s="56"/>
      <c r="AV63" s="95"/>
      <c r="AW63" s="75">
        <v>15</v>
      </c>
      <c r="AX63" s="56"/>
      <c r="AY63" s="56">
        <v>60</v>
      </c>
      <c r="AZ63" s="56"/>
      <c r="BA63" s="56"/>
      <c r="BB63" s="56" t="s">
        <v>43</v>
      </c>
      <c r="BC63" s="95">
        <v>6</v>
      </c>
    </row>
    <row r="64" spans="1:55" s="13" customFormat="1" ht="30">
      <c r="A64" s="323"/>
      <c r="B64" s="281" t="s">
        <v>81</v>
      </c>
      <c r="C64" s="276">
        <f>SUM(H65:H69)</f>
        <v>170</v>
      </c>
      <c r="D64" s="277">
        <f>G66+G67+G65+G68+G69</f>
        <v>12</v>
      </c>
      <c r="E64" s="276">
        <f>H71+H72+H73</f>
        <v>360</v>
      </c>
      <c r="F64" s="278">
        <f>G71+G72+G73</f>
        <v>30</v>
      </c>
      <c r="G64" s="279">
        <f>D64+F64</f>
        <v>42</v>
      </c>
      <c r="H64" s="256">
        <f>C64+E64</f>
        <v>530</v>
      </c>
      <c r="I64" s="292"/>
      <c r="J64" s="52"/>
      <c r="K64" s="52"/>
      <c r="L64" s="52"/>
      <c r="M64" s="114"/>
      <c r="N64" s="75"/>
      <c r="O64" s="56"/>
      <c r="P64" s="56"/>
      <c r="Q64" s="56"/>
      <c r="R64" s="56"/>
      <c r="S64" s="116"/>
      <c r="T64" s="64"/>
      <c r="U64" s="75"/>
      <c r="V64" s="56"/>
      <c r="W64" s="56"/>
      <c r="X64" s="61"/>
      <c r="Y64" s="61"/>
      <c r="Z64" s="61"/>
      <c r="AA64" s="118"/>
      <c r="AB64" s="98"/>
      <c r="AC64" s="56"/>
      <c r="AD64" s="56"/>
      <c r="AE64" s="56"/>
      <c r="AF64" s="56"/>
      <c r="AG64" s="56"/>
      <c r="AH64" s="64"/>
      <c r="AI64" s="75"/>
      <c r="AJ64" s="56"/>
      <c r="AK64" s="56"/>
      <c r="AL64" s="56"/>
      <c r="AM64" s="56"/>
      <c r="AN64" s="56"/>
      <c r="AO64" s="301"/>
      <c r="AP64" s="98"/>
      <c r="AQ64" s="56"/>
      <c r="AR64" s="56"/>
      <c r="AS64" s="56"/>
      <c r="AT64" s="56"/>
      <c r="AU64" s="116"/>
      <c r="AV64" s="64"/>
      <c r="AW64" s="75"/>
      <c r="AX64" s="56"/>
      <c r="AY64" s="56"/>
      <c r="AZ64" s="56"/>
      <c r="BA64" s="56"/>
      <c r="BB64" s="56"/>
      <c r="BC64" s="64"/>
    </row>
    <row r="65" spans="1:55" s="13" customFormat="1" ht="15" customHeight="1">
      <c r="A65" s="67" t="s">
        <v>91</v>
      </c>
      <c r="B65" s="265" t="s">
        <v>25</v>
      </c>
      <c r="C65" s="101"/>
      <c r="D65" s="102"/>
      <c r="E65" s="101"/>
      <c r="F65" s="102"/>
      <c r="G65" s="112">
        <v>1</v>
      </c>
      <c r="H65" s="203">
        <v>15</v>
      </c>
      <c r="I65" s="292">
        <v>15</v>
      </c>
      <c r="J65" s="52"/>
      <c r="K65" s="52"/>
      <c r="L65" s="52"/>
      <c r="M65" s="114"/>
      <c r="N65" s="75">
        <v>15</v>
      </c>
      <c r="O65" s="56"/>
      <c r="P65" s="56"/>
      <c r="Q65" s="56"/>
      <c r="R65" s="56"/>
      <c r="S65" s="56" t="s">
        <v>42</v>
      </c>
      <c r="T65" s="64">
        <v>1</v>
      </c>
      <c r="U65" s="75"/>
      <c r="V65" s="56"/>
      <c r="W65" s="56"/>
      <c r="X65" s="61"/>
      <c r="Y65" s="61"/>
      <c r="Z65" s="61"/>
      <c r="AA65" s="118"/>
      <c r="AB65" s="98"/>
      <c r="AC65" s="56"/>
      <c r="AD65" s="56"/>
      <c r="AE65" s="56"/>
      <c r="AF65" s="56"/>
      <c r="AG65" s="116"/>
      <c r="AH65" s="64"/>
      <c r="AI65" s="75"/>
      <c r="AJ65" s="56"/>
      <c r="AK65" s="56"/>
      <c r="AL65" s="56"/>
      <c r="AM65" s="56"/>
      <c r="AN65" s="56"/>
      <c r="AO65" s="301"/>
      <c r="AP65" s="98"/>
      <c r="AQ65" s="56"/>
      <c r="AR65" s="56"/>
      <c r="AS65" s="56"/>
      <c r="AT65" s="56"/>
      <c r="AU65" s="56"/>
      <c r="AV65" s="64"/>
      <c r="AW65" s="75"/>
      <c r="AX65" s="56"/>
      <c r="AY65" s="56"/>
      <c r="AZ65" s="56"/>
      <c r="BA65" s="56"/>
      <c r="BB65" s="56"/>
      <c r="BC65" s="95"/>
    </row>
    <row r="66" spans="1:55" s="13" customFormat="1" ht="15" customHeight="1">
      <c r="A66" s="68" t="s">
        <v>91</v>
      </c>
      <c r="B66" s="265" t="s">
        <v>67</v>
      </c>
      <c r="C66" s="101"/>
      <c r="D66" s="102"/>
      <c r="E66" s="101"/>
      <c r="F66" s="102"/>
      <c r="G66" s="112">
        <v>5</v>
      </c>
      <c r="H66" s="203">
        <v>60</v>
      </c>
      <c r="I66" s="292">
        <v>30</v>
      </c>
      <c r="J66" s="52"/>
      <c r="K66" s="52">
        <v>30</v>
      </c>
      <c r="L66" s="52"/>
      <c r="M66" s="114"/>
      <c r="N66" s="75"/>
      <c r="O66" s="56"/>
      <c r="P66" s="56"/>
      <c r="Q66" s="56"/>
      <c r="R66" s="56"/>
      <c r="S66" s="116"/>
      <c r="T66" s="64"/>
      <c r="U66" s="75"/>
      <c r="V66" s="56"/>
      <c r="W66" s="56"/>
      <c r="X66" s="61"/>
      <c r="Y66" s="61"/>
      <c r="Z66" s="61"/>
      <c r="AA66" s="118"/>
      <c r="AB66" s="75">
        <v>30</v>
      </c>
      <c r="AC66" s="56"/>
      <c r="AD66" s="56">
        <v>30</v>
      </c>
      <c r="AE66" s="56"/>
      <c r="AF66" s="56"/>
      <c r="AG66" s="56" t="s">
        <v>43</v>
      </c>
      <c r="AH66" s="64">
        <v>5</v>
      </c>
      <c r="AI66" s="284"/>
      <c r="AJ66" s="56"/>
      <c r="AK66" s="284"/>
      <c r="AL66" s="56"/>
      <c r="AM66" s="56"/>
      <c r="AN66" s="284"/>
      <c r="AO66" s="303"/>
      <c r="AP66" s="98"/>
      <c r="AQ66" s="56"/>
      <c r="AR66" s="56"/>
      <c r="AS66" s="56"/>
      <c r="AT66" s="56"/>
      <c r="AU66" s="116"/>
      <c r="AV66" s="64"/>
      <c r="AW66" s="75"/>
      <c r="AX66" s="56"/>
      <c r="AY66" s="56"/>
      <c r="AZ66" s="56"/>
      <c r="BA66" s="56"/>
      <c r="BB66" s="56"/>
      <c r="BC66" s="64"/>
    </row>
    <row r="67" spans="1:55" s="13" customFormat="1">
      <c r="A67" s="67" t="s">
        <v>91</v>
      </c>
      <c r="B67" s="82" t="s">
        <v>39</v>
      </c>
      <c r="C67" s="87"/>
      <c r="D67" s="88"/>
      <c r="E67" s="87"/>
      <c r="F67" s="88"/>
      <c r="G67" s="112">
        <v>3</v>
      </c>
      <c r="H67" s="203">
        <v>45</v>
      </c>
      <c r="I67" s="292">
        <v>15</v>
      </c>
      <c r="J67" s="52"/>
      <c r="K67" s="52">
        <v>30</v>
      </c>
      <c r="L67" s="52"/>
      <c r="M67" s="114"/>
      <c r="N67" s="75"/>
      <c r="O67" s="56"/>
      <c r="P67" s="56"/>
      <c r="Q67" s="56"/>
      <c r="R67" s="56"/>
      <c r="S67" s="116"/>
      <c r="T67" s="64"/>
      <c r="U67" s="75"/>
      <c r="V67" s="56"/>
      <c r="W67" s="56"/>
      <c r="X67" s="61"/>
      <c r="Y67" s="61"/>
      <c r="Z67" s="61"/>
      <c r="AA67" s="118"/>
      <c r="AB67" s="98"/>
      <c r="AC67" s="56"/>
      <c r="AD67" s="56"/>
      <c r="AE67" s="56"/>
      <c r="AF67" s="56"/>
      <c r="AG67" s="116"/>
      <c r="AH67" s="64"/>
      <c r="AI67" s="75">
        <v>15</v>
      </c>
      <c r="AJ67" s="56"/>
      <c r="AK67" s="56">
        <v>30</v>
      </c>
      <c r="AL67" s="56"/>
      <c r="AM67" s="56"/>
      <c r="AN67" s="56" t="s">
        <v>43</v>
      </c>
      <c r="AO67" s="301">
        <v>3</v>
      </c>
      <c r="AP67" s="98"/>
      <c r="AQ67" s="56"/>
      <c r="AR67" s="56"/>
      <c r="AS67" s="56"/>
      <c r="AT67" s="56"/>
      <c r="AU67" s="56"/>
      <c r="AV67" s="64"/>
      <c r="AW67" s="75"/>
      <c r="AX67" s="56"/>
      <c r="AY67" s="56"/>
      <c r="AZ67" s="56"/>
      <c r="BA67" s="56"/>
      <c r="BB67" s="56"/>
      <c r="BC67" s="95"/>
    </row>
    <row r="68" spans="1:55" s="13" customFormat="1">
      <c r="A68" s="67" t="s">
        <v>91</v>
      </c>
      <c r="B68" s="266" t="s">
        <v>68</v>
      </c>
      <c r="C68" s="99"/>
      <c r="D68" s="100"/>
      <c r="E68" s="99"/>
      <c r="F68" s="100"/>
      <c r="G68" s="112">
        <v>2</v>
      </c>
      <c r="H68" s="203">
        <v>30</v>
      </c>
      <c r="I68" s="292">
        <v>10</v>
      </c>
      <c r="J68" s="52"/>
      <c r="K68" s="52">
        <v>20</v>
      </c>
      <c r="L68" s="52"/>
      <c r="M68" s="114"/>
      <c r="N68" s="75"/>
      <c r="O68" s="56"/>
      <c r="P68" s="56"/>
      <c r="Q68" s="56"/>
      <c r="R68" s="56"/>
      <c r="S68" s="116"/>
      <c r="T68" s="64"/>
      <c r="U68" s="75"/>
      <c r="V68" s="56"/>
      <c r="W68" s="56"/>
      <c r="X68" s="61"/>
      <c r="Y68" s="61"/>
      <c r="Z68" s="61"/>
      <c r="AA68" s="118"/>
      <c r="AB68" s="98"/>
      <c r="AC68" s="56"/>
      <c r="AD68" s="56"/>
      <c r="AE68" s="56"/>
      <c r="AF68" s="56"/>
      <c r="AG68" s="116"/>
      <c r="AH68" s="64"/>
      <c r="AI68" s="98">
        <v>10</v>
      </c>
      <c r="AJ68" s="56"/>
      <c r="AK68" s="56">
        <v>20</v>
      </c>
      <c r="AL68" s="56"/>
      <c r="AM68" s="56"/>
      <c r="AN68" s="56" t="s">
        <v>42</v>
      </c>
      <c r="AO68" s="303">
        <v>2</v>
      </c>
      <c r="AP68" s="98"/>
      <c r="AQ68" s="56"/>
      <c r="AR68" s="56"/>
      <c r="AS68" s="56"/>
      <c r="AT68" s="56"/>
      <c r="AU68" s="56"/>
      <c r="AV68" s="95"/>
      <c r="AW68" s="75"/>
      <c r="AX68" s="56"/>
      <c r="AY68" s="56"/>
      <c r="AZ68" s="56"/>
      <c r="BA68" s="56"/>
      <c r="BB68" s="56"/>
      <c r="BC68" s="95"/>
    </row>
    <row r="69" spans="1:55" s="13" customFormat="1">
      <c r="A69" s="67" t="s">
        <v>91</v>
      </c>
      <c r="B69" s="266" t="s">
        <v>40</v>
      </c>
      <c r="C69" s="99"/>
      <c r="D69" s="100"/>
      <c r="E69" s="99"/>
      <c r="F69" s="100"/>
      <c r="G69" s="112">
        <v>1</v>
      </c>
      <c r="H69" s="203">
        <v>20</v>
      </c>
      <c r="I69" s="292">
        <v>10</v>
      </c>
      <c r="J69" s="52"/>
      <c r="K69" s="52"/>
      <c r="L69" s="52">
        <v>10</v>
      </c>
      <c r="M69" s="114"/>
      <c r="N69" s="75"/>
      <c r="O69" s="56"/>
      <c r="P69" s="56"/>
      <c r="Q69" s="56"/>
      <c r="R69" s="56"/>
      <c r="S69" s="116"/>
      <c r="T69" s="64"/>
      <c r="U69" s="75"/>
      <c r="V69" s="56"/>
      <c r="W69" s="56"/>
      <c r="X69" s="61"/>
      <c r="Y69" s="61"/>
      <c r="Z69" s="61"/>
      <c r="AA69" s="118"/>
      <c r="AB69" s="98"/>
      <c r="AC69" s="56"/>
      <c r="AD69" s="56"/>
      <c r="AE69" s="56"/>
      <c r="AF69" s="56"/>
      <c r="AG69" s="116"/>
      <c r="AH69" s="64"/>
      <c r="AI69" s="75"/>
      <c r="AJ69" s="56"/>
      <c r="AK69" s="56"/>
      <c r="AL69" s="56"/>
      <c r="AM69" s="56"/>
      <c r="AN69" s="56"/>
      <c r="AO69" s="301"/>
      <c r="AP69" s="98">
        <v>10</v>
      </c>
      <c r="AQ69" s="56"/>
      <c r="AR69" s="56"/>
      <c r="AS69" s="56">
        <v>10</v>
      </c>
      <c r="AT69" s="56"/>
      <c r="AU69" s="56" t="s">
        <v>42</v>
      </c>
      <c r="AV69" s="64">
        <v>1</v>
      </c>
      <c r="AW69" s="75"/>
      <c r="AX69" s="56"/>
      <c r="AY69" s="56"/>
      <c r="AZ69" s="56"/>
      <c r="BA69" s="56"/>
      <c r="BB69" s="56"/>
      <c r="BC69" s="64"/>
    </row>
    <row r="70" spans="1:55" s="41" customFormat="1" ht="60">
      <c r="A70" s="72"/>
      <c r="B70" s="262" t="s">
        <v>127</v>
      </c>
      <c r="C70" s="255"/>
      <c r="D70" s="220"/>
      <c r="E70" s="255"/>
      <c r="F70" s="220"/>
      <c r="G70" s="256"/>
      <c r="H70" s="256"/>
      <c r="I70" s="293"/>
      <c r="J70" s="53"/>
      <c r="K70" s="53"/>
      <c r="L70" s="53"/>
      <c r="M70" s="115"/>
      <c r="N70" s="75"/>
      <c r="O70" s="56"/>
      <c r="P70" s="56"/>
      <c r="Q70" s="56"/>
      <c r="R70" s="56"/>
      <c r="S70" s="56"/>
      <c r="T70" s="64"/>
      <c r="U70" s="75"/>
      <c r="V70" s="56"/>
      <c r="W70" s="56"/>
      <c r="X70" s="56"/>
      <c r="Y70" s="56"/>
      <c r="Z70" s="56"/>
      <c r="AA70" s="64"/>
      <c r="AB70" s="98"/>
      <c r="AC70" s="56"/>
      <c r="AD70" s="56"/>
      <c r="AE70" s="56"/>
      <c r="AF70" s="56"/>
      <c r="AG70" s="56"/>
      <c r="AH70" s="64"/>
      <c r="AI70" s="75"/>
      <c r="AJ70" s="56"/>
      <c r="AK70" s="56"/>
      <c r="AL70" s="56"/>
      <c r="AM70" s="56"/>
      <c r="AN70" s="56"/>
      <c r="AO70" s="301"/>
      <c r="AP70" s="98"/>
      <c r="AQ70" s="56"/>
      <c r="AR70" s="56"/>
      <c r="AS70" s="56"/>
      <c r="AT70" s="56"/>
      <c r="AU70" s="56"/>
      <c r="AV70" s="64"/>
      <c r="AW70" s="75"/>
      <c r="AX70" s="56"/>
      <c r="AY70" s="56"/>
      <c r="AZ70" s="56"/>
      <c r="BA70" s="56"/>
      <c r="BB70" s="56"/>
      <c r="BC70" s="64"/>
    </row>
    <row r="71" spans="1:55" s="41" customFormat="1" ht="15" customHeight="1">
      <c r="A71" s="71" t="s">
        <v>41</v>
      </c>
      <c r="B71" s="337" t="s">
        <v>124</v>
      </c>
      <c r="C71" s="87"/>
      <c r="D71" s="88"/>
      <c r="E71" s="87"/>
      <c r="F71" s="93"/>
      <c r="G71" s="111">
        <v>10</v>
      </c>
      <c r="H71" s="111">
        <v>120</v>
      </c>
      <c r="I71" s="293">
        <v>61</v>
      </c>
      <c r="J71" s="53"/>
      <c r="K71" s="53">
        <v>50</v>
      </c>
      <c r="L71" s="53">
        <v>9</v>
      </c>
      <c r="M71" s="115"/>
      <c r="N71" s="75"/>
      <c r="O71" s="56"/>
      <c r="P71" s="56"/>
      <c r="Q71" s="56"/>
      <c r="R71" s="56"/>
      <c r="S71" s="56"/>
      <c r="T71" s="64"/>
      <c r="U71" s="75"/>
      <c r="V71" s="56"/>
      <c r="W71" s="56"/>
      <c r="X71" s="56"/>
      <c r="Y71" s="56"/>
      <c r="Z71" s="56"/>
      <c r="AA71" s="64"/>
      <c r="AB71" s="98"/>
      <c r="AC71" s="56"/>
      <c r="AD71" s="56"/>
      <c r="AE71" s="56"/>
      <c r="AF71" s="56"/>
      <c r="AG71" s="56"/>
      <c r="AH71" s="64"/>
      <c r="AI71" s="75"/>
      <c r="AJ71" s="56"/>
      <c r="AK71" s="56"/>
      <c r="AL71" s="56"/>
      <c r="AM71" s="56"/>
      <c r="AN71" s="56"/>
      <c r="AO71" s="301"/>
      <c r="AP71" s="98"/>
      <c r="AQ71" s="56"/>
      <c r="AR71" s="56"/>
      <c r="AS71" s="56"/>
      <c r="AT71" s="56"/>
      <c r="AU71" s="56"/>
      <c r="AV71" s="64">
        <v>5</v>
      </c>
      <c r="AW71" s="75"/>
      <c r="AX71" s="56"/>
      <c r="AY71" s="56"/>
      <c r="AZ71" s="56"/>
      <c r="BA71" s="56"/>
      <c r="BB71" s="56"/>
      <c r="BC71" s="64">
        <v>5</v>
      </c>
    </row>
    <row r="72" spans="1:55" s="41" customFormat="1" ht="30">
      <c r="A72" s="71" t="s">
        <v>41</v>
      </c>
      <c r="B72" s="262" t="s">
        <v>125</v>
      </c>
      <c r="C72" s="87"/>
      <c r="D72" s="88"/>
      <c r="E72" s="87"/>
      <c r="F72" s="93"/>
      <c r="G72" s="111">
        <v>10</v>
      </c>
      <c r="H72" s="111">
        <v>120</v>
      </c>
      <c r="I72" s="293"/>
      <c r="J72" s="53"/>
      <c r="K72" s="53">
        <v>75</v>
      </c>
      <c r="L72" s="53">
        <v>45</v>
      </c>
      <c r="M72" s="115"/>
      <c r="N72" s="75"/>
      <c r="O72" s="56"/>
      <c r="P72" s="56"/>
      <c r="Q72" s="56"/>
      <c r="R72" s="56"/>
      <c r="S72" s="56"/>
      <c r="T72" s="64"/>
      <c r="U72" s="75"/>
      <c r="V72" s="56"/>
      <c r="W72" s="56"/>
      <c r="X72" s="56"/>
      <c r="Y72" s="56"/>
      <c r="Z72" s="56"/>
      <c r="AA72" s="64"/>
      <c r="AB72" s="98"/>
      <c r="AC72" s="56"/>
      <c r="AD72" s="56"/>
      <c r="AE72" s="56"/>
      <c r="AF72" s="56"/>
      <c r="AG72" s="56"/>
      <c r="AH72" s="64"/>
      <c r="AI72" s="75"/>
      <c r="AJ72" s="56"/>
      <c r="AK72" s="56"/>
      <c r="AL72" s="56"/>
      <c r="AM72" s="56"/>
      <c r="AN72" s="56"/>
      <c r="AO72" s="301"/>
      <c r="AP72" s="98"/>
      <c r="AQ72" s="56"/>
      <c r="AR72" s="56"/>
      <c r="AS72" s="56"/>
      <c r="AT72" s="56"/>
      <c r="AU72" s="56"/>
      <c r="AV72" s="64">
        <v>5</v>
      </c>
      <c r="AW72" s="75"/>
      <c r="AX72" s="56"/>
      <c r="AY72" s="56"/>
      <c r="AZ72" s="56"/>
      <c r="BA72" s="56"/>
      <c r="BB72" s="56"/>
      <c r="BC72" s="64">
        <v>5</v>
      </c>
    </row>
    <row r="73" spans="1:55" s="41" customFormat="1" ht="15" customHeight="1">
      <c r="A73" s="71" t="s">
        <v>41</v>
      </c>
      <c r="B73" s="262" t="s">
        <v>126</v>
      </c>
      <c r="C73" s="87"/>
      <c r="D73" s="88"/>
      <c r="E73" s="87"/>
      <c r="F73" s="93"/>
      <c r="G73" s="111">
        <v>10</v>
      </c>
      <c r="H73" s="111">
        <v>120</v>
      </c>
      <c r="I73" s="293">
        <v>45</v>
      </c>
      <c r="J73" s="53"/>
      <c r="K73" s="53">
        <v>45</v>
      </c>
      <c r="L73" s="53">
        <v>30</v>
      </c>
      <c r="M73" s="115"/>
      <c r="N73" s="75"/>
      <c r="O73" s="56"/>
      <c r="P73" s="56"/>
      <c r="Q73" s="56"/>
      <c r="R73" s="56"/>
      <c r="S73" s="56"/>
      <c r="T73" s="64"/>
      <c r="U73" s="75"/>
      <c r="V73" s="56"/>
      <c r="W73" s="56"/>
      <c r="X73" s="56"/>
      <c r="Y73" s="56"/>
      <c r="Z73" s="56"/>
      <c r="AA73" s="64"/>
      <c r="AB73" s="98"/>
      <c r="AC73" s="56"/>
      <c r="AD73" s="56"/>
      <c r="AE73" s="56"/>
      <c r="AF73" s="56"/>
      <c r="AG73" s="56"/>
      <c r="AH73" s="64"/>
      <c r="AI73" s="75"/>
      <c r="AJ73" s="56"/>
      <c r="AK73" s="56"/>
      <c r="AL73" s="56"/>
      <c r="AM73" s="56"/>
      <c r="AN73" s="56"/>
      <c r="AO73" s="301"/>
      <c r="AP73" s="98"/>
      <c r="AQ73" s="56"/>
      <c r="AR73" s="56"/>
      <c r="AS73" s="56"/>
      <c r="AT73" s="56"/>
      <c r="AU73" s="56"/>
      <c r="AV73" s="64">
        <v>5</v>
      </c>
      <c r="AW73" s="75"/>
      <c r="AX73" s="56"/>
      <c r="AY73" s="56"/>
      <c r="AZ73" s="56"/>
      <c r="BA73" s="56"/>
      <c r="BB73" s="56"/>
      <c r="BC73" s="64">
        <v>5</v>
      </c>
    </row>
    <row r="74" spans="1:55" s="41" customFormat="1" ht="15" customHeight="1">
      <c r="A74" s="71"/>
      <c r="B74" s="254"/>
      <c r="C74" s="87"/>
      <c r="D74" s="88"/>
      <c r="E74" s="87"/>
      <c r="F74" s="93"/>
      <c r="G74" s="111"/>
      <c r="H74" s="111"/>
      <c r="I74" s="293"/>
      <c r="J74" s="53"/>
      <c r="K74" s="53"/>
      <c r="L74" s="53"/>
      <c r="M74" s="115"/>
      <c r="N74" s="75"/>
      <c r="O74" s="56"/>
      <c r="P74" s="56"/>
      <c r="Q74" s="56"/>
      <c r="R74" s="56"/>
      <c r="S74" s="56"/>
      <c r="T74" s="64"/>
      <c r="U74" s="75"/>
      <c r="V74" s="56"/>
      <c r="W74" s="56"/>
      <c r="X74" s="56"/>
      <c r="Y74" s="56"/>
      <c r="Z74" s="56"/>
      <c r="AA74" s="64"/>
      <c r="AB74" s="98"/>
      <c r="AC74" s="56"/>
      <c r="AD74" s="56"/>
      <c r="AE74" s="56"/>
      <c r="AF74" s="56"/>
      <c r="AG74" s="56"/>
      <c r="AH74" s="64"/>
      <c r="AI74" s="75"/>
      <c r="AJ74" s="56"/>
      <c r="AK74" s="56"/>
      <c r="AL74" s="56"/>
      <c r="AM74" s="56"/>
      <c r="AN74" s="56"/>
      <c r="AO74" s="301"/>
      <c r="AP74" s="98"/>
      <c r="AQ74" s="56"/>
      <c r="AR74" s="56"/>
      <c r="AS74" s="56"/>
      <c r="AT74" s="56"/>
      <c r="AU74" s="56"/>
      <c r="AV74" s="64"/>
      <c r="AW74" s="75"/>
      <c r="AX74" s="56"/>
      <c r="AY74" s="56"/>
      <c r="AZ74" s="56"/>
      <c r="BA74" s="56"/>
      <c r="BB74" s="56"/>
      <c r="BC74" s="64"/>
    </row>
    <row r="75" spans="1:55" s="13" customFormat="1" ht="15" customHeight="1">
      <c r="A75" s="322" t="s">
        <v>91</v>
      </c>
      <c r="B75" s="324" t="s">
        <v>26</v>
      </c>
      <c r="C75" s="276">
        <v>45</v>
      </c>
      <c r="D75" s="278">
        <v>3</v>
      </c>
      <c r="E75" s="276">
        <v>0</v>
      </c>
      <c r="F75" s="278">
        <v>0</v>
      </c>
      <c r="G75" s="112">
        <v>3</v>
      </c>
      <c r="H75" s="203">
        <v>45</v>
      </c>
      <c r="I75" s="292"/>
      <c r="J75" s="52"/>
      <c r="K75" s="52"/>
      <c r="L75" s="52"/>
      <c r="M75" s="114">
        <v>45</v>
      </c>
      <c r="N75" s="75"/>
      <c r="O75" s="56"/>
      <c r="P75" s="56"/>
      <c r="Q75" s="56"/>
      <c r="R75" s="56"/>
      <c r="S75" s="116"/>
      <c r="T75" s="64"/>
      <c r="U75" s="75"/>
      <c r="V75" s="56"/>
      <c r="W75" s="56"/>
      <c r="X75" s="61"/>
      <c r="Y75" s="61"/>
      <c r="Z75" s="61"/>
      <c r="AA75" s="118"/>
      <c r="AB75" s="98"/>
      <c r="AC75" s="56"/>
      <c r="AD75" s="56"/>
      <c r="AE75" s="56"/>
      <c r="AF75" s="56"/>
      <c r="AG75" s="116"/>
      <c r="AH75" s="64"/>
      <c r="AI75" s="75"/>
      <c r="AJ75" s="56"/>
      <c r="AK75" s="56"/>
      <c r="AL75" s="56"/>
      <c r="AM75" s="56"/>
      <c r="AN75" s="56"/>
      <c r="AO75" s="301"/>
      <c r="AP75" s="98"/>
      <c r="AQ75" s="56"/>
      <c r="AR75" s="56"/>
      <c r="AS75" s="56"/>
      <c r="AT75" s="56"/>
      <c r="AU75" s="116"/>
      <c r="AV75" s="64"/>
      <c r="AW75" s="75"/>
      <c r="AX75" s="56"/>
      <c r="AY75" s="56"/>
      <c r="AZ75" s="56"/>
      <c r="BA75" s="56">
        <v>45</v>
      </c>
      <c r="BB75" s="56" t="s">
        <v>42</v>
      </c>
      <c r="BC75" s="95">
        <v>3</v>
      </c>
    </row>
    <row r="76" spans="1:55" s="13" customFormat="1" ht="15" customHeight="1">
      <c r="A76" s="322" t="s">
        <v>91</v>
      </c>
      <c r="B76" s="324" t="s">
        <v>99</v>
      </c>
      <c r="C76" s="276">
        <v>15</v>
      </c>
      <c r="D76" s="278">
        <v>1</v>
      </c>
      <c r="E76" s="276">
        <v>0</v>
      </c>
      <c r="F76" s="278">
        <v>0</v>
      </c>
      <c r="G76" s="112">
        <v>1</v>
      </c>
      <c r="H76" s="203">
        <v>15</v>
      </c>
      <c r="I76" s="292"/>
      <c r="J76" s="52"/>
      <c r="K76" s="52"/>
      <c r="L76" s="52">
        <v>15</v>
      </c>
      <c r="M76" s="114"/>
      <c r="N76" s="75"/>
      <c r="O76" s="56"/>
      <c r="P76" s="56"/>
      <c r="Q76" s="56"/>
      <c r="R76" s="56"/>
      <c r="S76" s="116"/>
      <c r="T76" s="64"/>
      <c r="U76" s="75"/>
      <c r="V76" s="56"/>
      <c r="W76" s="56"/>
      <c r="X76" s="61"/>
      <c r="Y76" s="61"/>
      <c r="Z76" s="61"/>
      <c r="AA76" s="118"/>
      <c r="AB76" s="98"/>
      <c r="AC76" s="56"/>
      <c r="AD76" s="56"/>
      <c r="AE76" s="56"/>
      <c r="AF76" s="56"/>
      <c r="AG76" s="116"/>
      <c r="AH76" s="64"/>
      <c r="AI76" s="75"/>
      <c r="AJ76" s="56"/>
      <c r="AK76" s="56"/>
      <c r="AL76" s="56"/>
      <c r="AM76" s="56"/>
      <c r="AN76" s="116"/>
      <c r="AO76" s="301"/>
      <c r="AP76" s="98"/>
      <c r="AQ76" s="56"/>
      <c r="AR76" s="56"/>
      <c r="AS76" s="56"/>
      <c r="AT76" s="56"/>
      <c r="AU76" s="116"/>
      <c r="AV76" s="64"/>
      <c r="AW76" s="75"/>
      <c r="AX76" s="56"/>
      <c r="AY76" s="56"/>
      <c r="AZ76" s="56">
        <v>15</v>
      </c>
      <c r="BA76" s="56"/>
      <c r="BB76" s="56" t="s">
        <v>42</v>
      </c>
      <c r="BC76" s="95">
        <v>1</v>
      </c>
    </row>
    <row r="77" spans="1:55" ht="15" customHeight="1" thickBot="1">
      <c r="A77" s="70"/>
      <c r="B77" s="85" t="s">
        <v>8</v>
      </c>
      <c r="C77" s="130">
        <f>C11+C20+C28+C55+C75+C76+C64</f>
        <v>1443</v>
      </c>
      <c r="D77" s="130">
        <f>D11+D20+D28+D55+D75+D76+D64</f>
        <v>111</v>
      </c>
      <c r="E77" s="130">
        <f>E11+E20+E28+E55+E75+E76+E64</f>
        <v>682</v>
      </c>
      <c r="F77" s="130">
        <f>F11+F20+F28+F55+F75+F76+F64</f>
        <v>51</v>
      </c>
      <c r="G77" s="129">
        <f>G11+G20+G28+G55+G64+G75+G76</f>
        <v>162</v>
      </c>
      <c r="H77" s="129">
        <f>H11+H20+H28+H55+H64+H75+H76</f>
        <v>2125</v>
      </c>
      <c r="I77" s="294" t="s">
        <v>103</v>
      </c>
      <c r="J77" s="295" t="s">
        <v>103</v>
      </c>
      <c r="K77" s="296" t="s">
        <v>103</v>
      </c>
      <c r="L77" s="296" t="s">
        <v>103</v>
      </c>
      <c r="M77" s="297" t="s">
        <v>103</v>
      </c>
      <c r="N77" s="294">
        <f>SUM(N11:N76)</f>
        <v>140</v>
      </c>
      <c r="O77" s="295">
        <f>SUM(O11:O76)</f>
        <v>0</v>
      </c>
      <c r="P77" s="295">
        <f t="shared" ref="P77:R77" si="0">SUM(P11:P76)</f>
        <v>180</v>
      </c>
      <c r="Q77" s="295">
        <f t="shared" si="0"/>
        <v>30</v>
      </c>
      <c r="R77" s="295">
        <f t="shared" si="0"/>
        <v>0</v>
      </c>
      <c r="S77" s="295" t="s">
        <v>103</v>
      </c>
      <c r="T77" s="333">
        <f t="shared" ref="T77:BC77" si="1">SUM(T11:T76)</f>
        <v>28</v>
      </c>
      <c r="U77" s="294">
        <f>SUM(U11:U76)+20</f>
        <v>135</v>
      </c>
      <c r="V77" s="295">
        <f t="shared" si="1"/>
        <v>0</v>
      </c>
      <c r="W77" s="295">
        <f>SUM(W11:W76)+10</f>
        <v>155</v>
      </c>
      <c r="X77" s="295">
        <f>SUM(X11:X76)+20</f>
        <v>45</v>
      </c>
      <c r="Y77" s="295">
        <f t="shared" si="1"/>
        <v>0</v>
      </c>
      <c r="Z77" s="295" t="s">
        <v>103</v>
      </c>
      <c r="AA77" s="333">
        <f t="shared" si="1"/>
        <v>25</v>
      </c>
      <c r="AB77" s="296">
        <f>SUM(AB11:AB76)+15</f>
        <v>135</v>
      </c>
      <c r="AC77" s="295">
        <f t="shared" si="1"/>
        <v>0</v>
      </c>
      <c r="AD77" s="295">
        <f>SUM(AD11:AD76)+15</f>
        <v>225</v>
      </c>
      <c r="AE77" s="295">
        <f t="shared" si="1"/>
        <v>0</v>
      </c>
      <c r="AF77" s="295">
        <f t="shared" si="1"/>
        <v>0</v>
      </c>
      <c r="AG77" s="295" t="s">
        <v>103</v>
      </c>
      <c r="AH77" s="333">
        <f t="shared" si="1"/>
        <v>28</v>
      </c>
      <c r="AI77" s="296">
        <f>SUM(AI11:AI76)+15</f>
        <v>120</v>
      </c>
      <c r="AJ77" s="295">
        <f t="shared" si="1"/>
        <v>0</v>
      </c>
      <c r="AK77" s="295">
        <f>SUM(AK11:AK76)+15</f>
        <v>270</v>
      </c>
      <c r="AL77" s="295">
        <f t="shared" si="1"/>
        <v>0</v>
      </c>
      <c r="AM77" s="295">
        <f t="shared" si="1"/>
        <v>0</v>
      </c>
      <c r="AN77" s="295" t="s">
        <v>103</v>
      </c>
      <c r="AO77" s="334">
        <f t="shared" si="1"/>
        <v>27</v>
      </c>
      <c r="AP77" s="294">
        <f>SUM(AP11:AP76)+60</f>
        <v>108</v>
      </c>
      <c r="AQ77" s="295">
        <f t="shared" si="1"/>
        <v>0</v>
      </c>
      <c r="AR77" s="295">
        <f>SUM(AR11:AR76)+105</f>
        <v>197</v>
      </c>
      <c r="AS77" s="295">
        <f>SUM(AS11:AS76)+15</f>
        <v>25</v>
      </c>
      <c r="AT77" s="295">
        <f t="shared" si="1"/>
        <v>0</v>
      </c>
      <c r="AU77" s="295" t="s">
        <v>103</v>
      </c>
      <c r="AV77" s="333">
        <f t="shared" si="1"/>
        <v>26</v>
      </c>
      <c r="AW77" s="296">
        <f>SUM(AW11:AW76)+46</f>
        <v>61</v>
      </c>
      <c r="AX77" s="295">
        <f t="shared" si="1"/>
        <v>0</v>
      </c>
      <c r="AY77" s="295">
        <f>SUM(AY11:AY76)+65</f>
        <v>170</v>
      </c>
      <c r="AZ77" s="295">
        <f>SUM(AZ11:AZ76)+69</f>
        <v>84</v>
      </c>
      <c r="BA77" s="295">
        <f t="shared" si="1"/>
        <v>45</v>
      </c>
      <c r="BB77" s="295" t="s">
        <v>103</v>
      </c>
      <c r="BC77" s="333">
        <f t="shared" si="1"/>
        <v>28</v>
      </c>
    </row>
    <row r="78" spans="1:55" ht="17.25" customHeight="1" thickBot="1">
      <c r="A78" s="137"/>
      <c r="B78" s="138" t="s">
        <v>34</v>
      </c>
      <c r="C78" s="139"/>
      <c r="D78" s="140"/>
      <c r="E78" s="139"/>
      <c r="F78" s="140"/>
      <c r="G78" s="141"/>
      <c r="H78" s="141"/>
      <c r="I78" s="144"/>
      <c r="J78" s="142"/>
      <c r="K78" s="142"/>
      <c r="L78" s="142"/>
      <c r="M78" s="143"/>
      <c r="N78" s="285"/>
      <c r="O78" s="286"/>
      <c r="P78" s="286"/>
      <c r="Q78" s="286"/>
      <c r="R78" s="286"/>
      <c r="S78" s="286"/>
      <c r="T78" s="287"/>
      <c r="U78" s="288"/>
      <c r="V78" s="286"/>
      <c r="W78" s="286"/>
      <c r="X78" s="286"/>
      <c r="Y78" s="286"/>
      <c r="Z78" s="286"/>
      <c r="AA78" s="287"/>
      <c r="AB78" s="285"/>
      <c r="AC78" s="286"/>
      <c r="AD78" s="286"/>
      <c r="AE78" s="286"/>
      <c r="AF78" s="286"/>
      <c r="AG78" s="286"/>
      <c r="AH78" s="287"/>
      <c r="AI78" s="288"/>
      <c r="AJ78" s="286"/>
      <c r="AK78" s="286"/>
      <c r="AL78" s="286"/>
      <c r="AM78" s="286"/>
      <c r="AN78" s="286"/>
      <c r="AO78" s="304"/>
      <c r="AP78" s="285"/>
      <c r="AQ78" s="286"/>
      <c r="AR78" s="286"/>
      <c r="AS78" s="286"/>
      <c r="AT78" s="286"/>
      <c r="AU78" s="286"/>
      <c r="AV78" s="287"/>
      <c r="AW78" s="288"/>
      <c r="AX78" s="286"/>
      <c r="AY78" s="286"/>
      <c r="AZ78" s="286"/>
      <c r="BA78" s="286"/>
      <c r="BB78" s="286"/>
      <c r="BC78" s="287"/>
    </row>
    <row r="79" spans="1:55" s="41" customFormat="1" ht="30">
      <c r="A79" s="71" t="s">
        <v>41</v>
      </c>
      <c r="B79" s="336" t="s">
        <v>102</v>
      </c>
      <c r="C79" s="257">
        <v>0</v>
      </c>
      <c r="D79" s="118">
        <v>0</v>
      </c>
      <c r="E79" s="257">
        <v>45</v>
      </c>
      <c r="F79" s="118">
        <v>3</v>
      </c>
      <c r="G79" s="111">
        <v>3</v>
      </c>
      <c r="H79" s="111">
        <v>45</v>
      </c>
      <c r="I79" s="55">
        <v>15</v>
      </c>
      <c r="J79" s="53"/>
      <c r="K79" s="53"/>
      <c r="L79" s="53">
        <v>30</v>
      </c>
      <c r="M79" s="115"/>
      <c r="N79" s="98"/>
      <c r="O79" s="56"/>
      <c r="P79" s="56"/>
      <c r="Q79" s="56"/>
      <c r="R79" s="56"/>
      <c r="S79" s="56"/>
      <c r="T79" s="64"/>
      <c r="U79" s="75"/>
      <c r="V79" s="56"/>
      <c r="W79" s="56"/>
      <c r="X79" s="56"/>
      <c r="Y79" s="56"/>
      <c r="Z79" s="56" t="s">
        <v>42</v>
      </c>
      <c r="AA79" s="64">
        <v>2</v>
      </c>
      <c r="AB79" s="247"/>
      <c r="AC79" s="240"/>
      <c r="AD79" s="240"/>
      <c r="AE79" s="240"/>
      <c r="AF79" s="240"/>
      <c r="AG79" s="240"/>
      <c r="AH79" s="241"/>
      <c r="AI79" s="75"/>
      <c r="AJ79" s="56"/>
      <c r="AK79" s="56"/>
      <c r="AL79" s="56"/>
      <c r="AM79" s="56"/>
      <c r="AN79" s="56" t="s">
        <v>42</v>
      </c>
      <c r="AO79" s="301">
        <v>1</v>
      </c>
      <c r="AP79" s="98"/>
      <c r="AQ79" s="56"/>
      <c r="AR79" s="56"/>
      <c r="AS79" s="56"/>
      <c r="AT79" s="56"/>
      <c r="AU79" s="56"/>
      <c r="AV79" s="64"/>
      <c r="AW79" s="75"/>
      <c r="AX79" s="56"/>
      <c r="AY79" s="56"/>
      <c r="AZ79" s="56"/>
      <c r="BA79" s="56"/>
      <c r="BB79" s="56"/>
      <c r="BC79" s="64"/>
    </row>
    <row r="80" spans="1:55" s="41" customFormat="1" ht="15" customHeight="1" thickBot="1">
      <c r="A80" s="73" t="s">
        <v>41</v>
      </c>
      <c r="B80" s="263" t="s">
        <v>101</v>
      </c>
      <c r="C80" s="94">
        <v>0</v>
      </c>
      <c r="D80" s="95">
        <v>0</v>
      </c>
      <c r="E80" s="94">
        <v>15</v>
      </c>
      <c r="F80" s="95">
        <v>1</v>
      </c>
      <c r="G80" s="111">
        <v>1</v>
      </c>
      <c r="H80" s="325">
        <v>15</v>
      </c>
      <c r="I80" s="55">
        <v>15</v>
      </c>
      <c r="J80" s="53"/>
      <c r="K80" s="53"/>
      <c r="L80" s="53"/>
      <c r="M80" s="115"/>
      <c r="N80" s="98"/>
      <c r="O80" s="56"/>
      <c r="P80" s="56"/>
      <c r="Q80" s="56"/>
      <c r="R80" s="56"/>
      <c r="S80" s="56"/>
      <c r="T80" s="64"/>
      <c r="U80" s="75">
        <v>15</v>
      </c>
      <c r="V80" s="56"/>
      <c r="W80" s="56"/>
      <c r="X80" s="56"/>
      <c r="Y80" s="56"/>
      <c r="Z80" s="56"/>
      <c r="AA80" s="64">
        <v>1</v>
      </c>
      <c r="AB80" s="98"/>
      <c r="AC80" s="56"/>
      <c r="AD80" s="56"/>
      <c r="AE80" s="56"/>
      <c r="AF80" s="56"/>
      <c r="AG80" s="56"/>
      <c r="AH80" s="95"/>
      <c r="AI80" s="75"/>
      <c r="AJ80" s="56"/>
      <c r="AK80" s="56"/>
      <c r="AL80" s="56"/>
      <c r="AM80" s="56"/>
      <c r="AN80" s="56"/>
      <c r="AO80" s="301"/>
      <c r="AP80" s="98"/>
      <c r="AQ80" s="56"/>
      <c r="AR80" s="56"/>
      <c r="AS80" s="56"/>
      <c r="AT80" s="56"/>
      <c r="AU80" s="56"/>
      <c r="AV80" s="64"/>
      <c r="AW80" s="75"/>
      <c r="AX80" s="56"/>
      <c r="AY80" s="56"/>
      <c r="AZ80" s="56"/>
      <c r="BA80" s="56"/>
      <c r="BB80" s="56"/>
      <c r="BC80" s="64"/>
    </row>
    <row r="81" spans="1:131" s="50" customFormat="1" ht="15" customHeight="1" thickBot="1">
      <c r="A81" s="70"/>
      <c r="B81" s="86" t="s">
        <v>36</v>
      </c>
      <c r="C81" s="127">
        <f>C70+C79+C80</f>
        <v>0</v>
      </c>
      <c r="D81" s="128">
        <v>0</v>
      </c>
      <c r="E81" s="127">
        <f>E70+E79+E80</f>
        <v>60</v>
      </c>
      <c r="F81" s="127">
        <f>F70+F79+F80</f>
        <v>4</v>
      </c>
      <c r="G81" s="127">
        <f>G70+G79+G80</f>
        <v>4</v>
      </c>
      <c r="H81" s="332">
        <f>H70+H79+H80</f>
        <v>60</v>
      </c>
      <c r="I81" s="132" t="s">
        <v>103</v>
      </c>
      <c r="J81" s="131" t="s">
        <v>103</v>
      </c>
      <c r="K81" s="132" t="s">
        <v>103</v>
      </c>
      <c r="L81" s="132" t="s">
        <v>103</v>
      </c>
      <c r="M81" s="333" t="s">
        <v>103</v>
      </c>
      <c r="N81" s="296">
        <f>SUM(N79:N80)</f>
        <v>0</v>
      </c>
      <c r="O81" s="295">
        <f t="shared" ref="O81:R81" si="2">SUM(O79:O80)</f>
        <v>0</v>
      </c>
      <c r="P81" s="295">
        <f t="shared" si="2"/>
        <v>0</v>
      </c>
      <c r="Q81" s="295">
        <f t="shared" si="2"/>
        <v>0</v>
      </c>
      <c r="R81" s="295">
        <f t="shared" si="2"/>
        <v>0</v>
      </c>
      <c r="S81" s="295" t="s">
        <v>103</v>
      </c>
      <c r="T81" s="333">
        <f t="shared" ref="T81:BC81" si="3">SUM(T79:T80)</f>
        <v>0</v>
      </c>
      <c r="U81" s="296">
        <f>SUM(U79:U80)+15</f>
        <v>30</v>
      </c>
      <c r="V81" s="295">
        <f t="shared" si="3"/>
        <v>0</v>
      </c>
      <c r="W81" s="295">
        <f t="shared" si="3"/>
        <v>0</v>
      </c>
      <c r="X81" s="295">
        <f>SUM(X79:X80)+15</f>
        <v>15</v>
      </c>
      <c r="Y81" s="295">
        <f t="shared" si="3"/>
        <v>0</v>
      </c>
      <c r="Z81" s="295" t="s">
        <v>103</v>
      </c>
      <c r="AA81" s="333">
        <f t="shared" si="3"/>
        <v>3</v>
      </c>
      <c r="AB81" s="296">
        <f t="shared" si="3"/>
        <v>0</v>
      </c>
      <c r="AC81" s="295">
        <f t="shared" si="3"/>
        <v>0</v>
      </c>
      <c r="AD81" s="295">
        <f t="shared" si="3"/>
        <v>0</v>
      </c>
      <c r="AE81" s="295">
        <f t="shared" si="3"/>
        <v>0</v>
      </c>
      <c r="AF81" s="295">
        <f t="shared" si="3"/>
        <v>0</v>
      </c>
      <c r="AG81" s="295" t="s">
        <v>103</v>
      </c>
      <c r="AH81" s="333">
        <f t="shared" si="3"/>
        <v>0</v>
      </c>
      <c r="AI81" s="296">
        <f t="shared" si="3"/>
        <v>0</v>
      </c>
      <c r="AJ81" s="295">
        <f t="shared" si="3"/>
        <v>0</v>
      </c>
      <c r="AK81" s="295">
        <f t="shared" si="3"/>
        <v>0</v>
      </c>
      <c r="AL81" s="295">
        <f>SUM(AL79:AL80)+15</f>
        <v>15</v>
      </c>
      <c r="AM81" s="295">
        <f t="shared" si="3"/>
        <v>0</v>
      </c>
      <c r="AN81" s="295" t="s">
        <v>103</v>
      </c>
      <c r="AO81" s="333">
        <f t="shared" si="3"/>
        <v>1</v>
      </c>
      <c r="AP81" s="296">
        <f t="shared" si="3"/>
        <v>0</v>
      </c>
      <c r="AQ81" s="295">
        <f t="shared" si="3"/>
        <v>0</v>
      </c>
      <c r="AR81" s="295">
        <f t="shared" si="3"/>
        <v>0</v>
      </c>
      <c r="AS81" s="295">
        <f t="shared" si="3"/>
        <v>0</v>
      </c>
      <c r="AT81" s="295">
        <f t="shared" si="3"/>
        <v>0</v>
      </c>
      <c r="AU81" s="295" t="s">
        <v>103</v>
      </c>
      <c r="AV81" s="333">
        <f t="shared" si="3"/>
        <v>0</v>
      </c>
      <c r="AW81" s="296">
        <f t="shared" si="3"/>
        <v>0</v>
      </c>
      <c r="AX81" s="295">
        <f t="shared" si="3"/>
        <v>0</v>
      </c>
      <c r="AY81" s="295">
        <f t="shared" si="3"/>
        <v>0</v>
      </c>
      <c r="AZ81" s="295">
        <f t="shared" si="3"/>
        <v>0</v>
      </c>
      <c r="BA81" s="295">
        <f t="shared" si="3"/>
        <v>0</v>
      </c>
      <c r="BB81" s="295" t="s">
        <v>103</v>
      </c>
      <c r="BC81" s="333">
        <f t="shared" si="3"/>
        <v>0</v>
      </c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  <c r="DY81" s="13"/>
      <c r="DZ81" s="13"/>
      <c r="EA81" s="13"/>
    </row>
    <row r="82" spans="1:131" s="5" customFormat="1" ht="15" customHeight="1" thickBot="1">
      <c r="A82" s="154"/>
      <c r="B82" s="155" t="s">
        <v>16</v>
      </c>
      <c r="C82" s="156"/>
      <c r="D82" s="157"/>
      <c r="E82" s="156"/>
      <c r="F82" s="157"/>
      <c r="G82" s="158"/>
      <c r="H82" s="158"/>
      <c r="I82" s="160"/>
      <c r="J82" s="159"/>
      <c r="K82" s="159"/>
      <c r="L82" s="159"/>
      <c r="M82" s="157"/>
      <c r="N82" s="327"/>
      <c r="O82" s="328"/>
      <c r="P82" s="328"/>
      <c r="Q82" s="328"/>
      <c r="R82" s="328"/>
      <c r="S82" s="328"/>
      <c r="T82" s="329"/>
      <c r="U82" s="330"/>
      <c r="V82" s="328"/>
      <c r="W82" s="328"/>
      <c r="X82" s="328"/>
      <c r="Y82" s="328"/>
      <c r="Z82" s="328"/>
      <c r="AA82" s="329"/>
      <c r="AB82" s="327"/>
      <c r="AC82" s="328"/>
      <c r="AD82" s="328"/>
      <c r="AE82" s="328"/>
      <c r="AF82" s="328"/>
      <c r="AG82" s="328"/>
      <c r="AH82" s="329"/>
      <c r="AI82" s="330"/>
      <c r="AJ82" s="328"/>
      <c r="AK82" s="328"/>
      <c r="AL82" s="328"/>
      <c r="AM82" s="328"/>
      <c r="AN82" s="328"/>
      <c r="AO82" s="331"/>
      <c r="AP82" s="327"/>
      <c r="AQ82" s="328"/>
      <c r="AR82" s="328"/>
      <c r="AS82" s="328"/>
      <c r="AT82" s="328"/>
      <c r="AU82" s="328"/>
      <c r="AV82" s="329"/>
      <c r="AW82" s="330"/>
      <c r="AX82" s="328"/>
      <c r="AY82" s="328"/>
      <c r="AZ82" s="328"/>
      <c r="BA82" s="328"/>
      <c r="BB82" s="328"/>
      <c r="BC82" s="329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  <c r="DY82" s="13"/>
      <c r="DZ82" s="13"/>
      <c r="EA82" s="13"/>
    </row>
    <row r="83" spans="1:131" s="13" customFormat="1" ht="15" customHeight="1">
      <c r="A83" s="238" t="s">
        <v>91</v>
      </c>
      <c r="B83" s="267" t="s">
        <v>24</v>
      </c>
      <c r="C83" s="145">
        <v>60</v>
      </c>
      <c r="D83" s="146">
        <v>0</v>
      </c>
      <c r="E83" s="145"/>
      <c r="F83" s="146"/>
      <c r="G83" s="147">
        <v>0</v>
      </c>
      <c r="H83" s="205">
        <v>60</v>
      </c>
      <c r="I83" s="200"/>
      <c r="J83" s="148"/>
      <c r="K83" s="148"/>
      <c r="L83" s="148"/>
      <c r="M83" s="149"/>
      <c r="N83" s="150"/>
      <c r="O83" s="151"/>
      <c r="P83" s="151"/>
      <c r="Q83" s="151">
        <v>30</v>
      </c>
      <c r="R83" s="151"/>
      <c r="S83" s="151" t="s">
        <v>42</v>
      </c>
      <c r="T83" s="152">
        <v>0</v>
      </c>
      <c r="U83" s="153"/>
      <c r="V83" s="151"/>
      <c r="W83" s="151"/>
      <c r="X83" s="151">
        <v>30</v>
      </c>
      <c r="Y83" s="151"/>
      <c r="Z83" s="151" t="s">
        <v>42</v>
      </c>
      <c r="AA83" s="152">
        <v>0</v>
      </c>
      <c r="AB83" s="150"/>
      <c r="AC83" s="151"/>
      <c r="AD83" s="151"/>
      <c r="AE83" s="151"/>
      <c r="AF83" s="151"/>
      <c r="AG83" s="151"/>
      <c r="AH83" s="152"/>
      <c r="AI83" s="153"/>
      <c r="AJ83" s="151"/>
      <c r="AK83" s="151"/>
      <c r="AL83" s="151"/>
      <c r="AM83" s="151"/>
      <c r="AN83" s="151"/>
      <c r="AO83" s="305"/>
      <c r="AP83" s="150"/>
      <c r="AQ83" s="151"/>
      <c r="AR83" s="151"/>
      <c r="AS83" s="151"/>
      <c r="AT83" s="151"/>
      <c r="AU83" s="151"/>
      <c r="AV83" s="152"/>
      <c r="AW83" s="153"/>
      <c r="AX83" s="151"/>
      <c r="AY83" s="151"/>
      <c r="AZ83" s="151"/>
      <c r="BA83" s="151"/>
      <c r="BB83" s="151"/>
      <c r="BC83" s="152"/>
    </row>
    <row r="84" spans="1:131" s="5" customFormat="1" ht="15" customHeight="1">
      <c r="A84" s="238" t="s">
        <v>91</v>
      </c>
      <c r="B84" s="82" t="s">
        <v>93</v>
      </c>
      <c r="C84" s="87">
        <v>120</v>
      </c>
      <c r="D84" s="88">
        <v>8</v>
      </c>
      <c r="E84" s="87"/>
      <c r="F84" s="88"/>
      <c r="G84" s="110">
        <v>8</v>
      </c>
      <c r="H84" s="206">
        <v>120</v>
      </c>
      <c r="I84" s="109"/>
      <c r="J84" s="59"/>
      <c r="K84" s="59"/>
      <c r="L84" s="59">
        <v>120</v>
      </c>
      <c r="M84" s="117"/>
      <c r="N84" s="103"/>
      <c r="O84" s="58"/>
      <c r="P84" s="58"/>
      <c r="Q84" s="58">
        <v>30</v>
      </c>
      <c r="R84" s="58"/>
      <c r="S84" s="58" t="s">
        <v>42</v>
      </c>
      <c r="T84" s="104">
        <v>2</v>
      </c>
      <c r="U84" s="76"/>
      <c r="V84" s="58"/>
      <c r="W84" s="58"/>
      <c r="X84" s="58">
        <v>30</v>
      </c>
      <c r="Y84" s="58"/>
      <c r="Z84" s="58" t="s">
        <v>42</v>
      </c>
      <c r="AA84" s="104">
        <v>2</v>
      </c>
      <c r="AB84" s="103"/>
      <c r="AC84" s="58"/>
      <c r="AD84" s="58"/>
      <c r="AE84" s="58">
        <v>30</v>
      </c>
      <c r="AF84" s="58"/>
      <c r="AG84" s="58" t="s">
        <v>42</v>
      </c>
      <c r="AH84" s="104">
        <v>2</v>
      </c>
      <c r="AI84" s="76"/>
      <c r="AJ84" s="58"/>
      <c r="AK84" s="58"/>
      <c r="AL84" s="58">
        <v>30</v>
      </c>
      <c r="AM84" s="58"/>
      <c r="AN84" s="58" t="s">
        <v>43</v>
      </c>
      <c r="AO84" s="306">
        <v>2</v>
      </c>
      <c r="AP84" s="103"/>
      <c r="AQ84" s="58"/>
      <c r="AR84" s="58"/>
      <c r="AS84" s="58"/>
      <c r="AT84" s="58"/>
      <c r="AU84" s="58"/>
      <c r="AV84" s="104"/>
      <c r="AW84" s="76"/>
      <c r="AX84" s="58"/>
      <c r="AY84" s="58"/>
      <c r="AZ84" s="58"/>
      <c r="BA84" s="58"/>
      <c r="BB84" s="58"/>
      <c r="BC84" s="104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  <c r="DY84" s="13"/>
      <c r="DZ84" s="13"/>
      <c r="EA84" s="13"/>
    </row>
    <row r="85" spans="1:131" ht="15" customHeight="1">
      <c r="A85" s="260" t="s">
        <v>91</v>
      </c>
      <c r="B85" s="268" t="s">
        <v>21</v>
      </c>
      <c r="C85" s="105">
        <v>100</v>
      </c>
      <c r="D85" s="106">
        <v>4</v>
      </c>
      <c r="E85" s="105"/>
      <c r="F85" s="106"/>
      <c r="G85" s="110">
        <v>4</v>
      </c>
      <c r="H85" s="206">
        <v>100</v>
      </c>
      <c r="I85" s="109"/>
      <c r="J85" s="59"/>
      <c r="K85" s="59"/>
      <c r="L85" s="59"/>
      <c r="M85" s="117"/>
      <c r="N85" s="103"/>
      <c r="O85" s="58"/>
      <c r="P85" s="58"/>
      <c r="Q85" s="58"/>
      <c r="R85" s="58"/>
      <c r="S85" s="58"/>
      <c r="T85" s="104"/>
      <c r="U85" s="76"/>
      <c r="V85" s="58"/>
      <c r="W85" s="58"/>
      <c r="X85" s="58"/>
      <c r="Y85" s="58"/>
      <c r="Z85" s="58"/>
      <c r="AA85" s="104"/>
      <c r="AB85" s="103"/>
      <c r="AC85" s="58"/>
      <c r="AD85" s="58"/>
      <c r="AE85" s="58"/>
      <c r="AF85" s="58"/>
      <c r="AG85" s="58"/>
      <c r="AH85" s="104"/>
      <c r="AI85" s="76"/>
      <c r="AJ85" s="58"/>
      <c r="AK85" s="58"/>
      <c r="AL85" s="58"/>
      <c r="AM85" s="58"/>
      <c r="AN85" s="58"/>
      <c r="AO85" s="306"/>
      <c r="AP85" s="103"/>
      <c r="AQ85" s="58"/>
      <c r="AR85" s="58"/>
      <c r="AS85" s="58">
        <v>100</v>
      </c>
      <c r="AT85" s="58"/>
      <c r="AU85" s="58" t="s">
        <v>42</v>
      </c>
      <c r="AV85" s="104">
        <v>4</v>
      </c>
      <c r="AW85" s="76"/>
      <c r="AX85" s="58"/>
      <c r="AY85" s="58"/>
      <c r="AZ85" s="58"/>
      <c r="BA85" s="58"/>
      <c r="BB85" s="58"/>
      <c r="BC85" s="104"/>
    </row>
    <row r="86" spans="1:131" s="210" customFormat="1" ht="15" customHeight="1">
      <c r="A86" s="261" t="s">
        <v>91</v>
      </c>
      <c r="B86" s="269" t="s">
        <v>35</v>
      </c>
      <c r="C86" s="211"/>
      <c r="D86" s="212">
        <v>2</v>
      </c>
      <c r="E86" s="211"/>
      <c r="F86" s="212"/>
      <c r="G86" s="319">
        <v>2</v>
      </c>
      <c r="H86" s="213"/>
      <c r="I86" s="214"/>
      <c r="J86" s="215"/>
      <c r="K86" s="215"/>
      <c r="L86" s="215"/>
      <c r="M86" s="216"/>
      <c r="N86" s="168"/>
      <c r="O86" s="169"/>
      <c r="P86" s="169"/>
      <c r="Q86" s="169"/>
      <c r="R86" s="169"/>
      <c r="S86" s="169"/>
      <c r="T86" s="170"/>
      <c r="U86" s="171"/>
      <c r="V86" s="169"/>
      <c r="W86" s="169"/>
      <c r="X86" s="169"/>
      <c r="Y86" s="169"/>
      <c r="Z86" s="169"/>
      <c r="AA86" s="170"/>
      <c r="AB86" s="168"/>
      <c r="AC86" s="169"/>
      <c r="AD86" s="169"/>
      <c r="AE86" s="169"/>
      <c r="AF86" s="169"/>
      <c r="AG86" s="169"/>
      <c r="AH86" s="170"/>
      <c r="AI86" s="171"/>
      <c r="AJ86" s="169"/>
      <c r="AK86" s="169"/>
      <c r="AL86" s="169"/>
      <c r="AM86" s="169"/>
      <c r="AN86" s="169"/>
      <c r="AO86" s="307"/>
      <c r="AP86" s="168"/>
      <c r="AQ86" s="169"/>
      <c r="AR86" s="169"/>
      <c r="AS86" s="169"/>
      <c r="AT86" s="169"/>
      <c r="AU86" s="169"/>
      <c r="AV86" s="170"/>
      <c r="AW86" s="171"/>
      <c r="AX86" s="169"/>
      <c r="AY86" s="169"/>
      <c r="AZ86" s="169"/>
      <c r="BA86" s="169"/>
      <c r="BB86" s="169"/>
      <c r="BC86" s="170">
        <v>2</v>
      </c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  <c r="DY86" s="13"/>
      <c r="DZ86" s="13"/>
      <c r="EA86" s="13"/>
    </row>
    <row r="87" spans="1:131" ht="22.5" customHeight="1" thickBot="1">
      <c r="A87" s="161"/>
      <c r="B87" s="162" t="s">
        <v>17</v>
      </c>
      <c r="C87" s="163">
        <f>SUM(C83:C86)</f>
        <v>280</v>
      </c>
      <c r="D87" s="164">
        <f>SUM(D83:D86)</f>
        <v>14</v>
      </c>
      <c r="E87" s="163">
        <f>SUM(E83:E85)</f>
        <v>0</v>
      </c>
      <c r="F87" s="164">
        <f>SUM(F83:F85)</f>
        <v>0</v>
      </c>
      <c r="G87" s="217">
        <f>SUM(G83:G86)</f>
        <v>14</v>
      </c>
      <c r="H87" s="165">
        <f>SUM(H83:H85)</f>
        <v>280</v>
      </c>
      <c r="I87" s="167" t="s">
        <v>103</v>
      </c>
      <c r="J87" s="166" t="s">
        <v>103</v>
      </c>
      <c r="K87" s="166" t="s">
        <v>103</v>
      </c>
      <c r="L87" s="166" t="s">
        <v>103</v>
      </c>
      <c r="M87" s="164" t="s">
        <v>103</v>
      </c>
      <c r="N87" s="163">
        <f>SUM(N83:N86)</f>
        <v>0</v>
      </c>
      <c r="O87" s="166">
        <f>SUM(O83:O86)</f>
        <v>0</v>
      </c>
      <c r="P87" s="166">
        <f>SUM(P83:P86)</f>
        <v>0</v>
      </c>
      <c r="Q87" s="166">
        <f>SUM(Q83:Q86)</f>
        <v>60</v>
      </c>
      <c r="R87" s="166">
        <f>SUM(R83:R86)</f>
        <v>0</v>
      </c>
      <c r="S87" s="166" t="s">
        <v>103</v>
      </c>
      <c r="T87" s="164">
        <f t="shared" ref="T87:BA87" si="4">SUM(T83:T85)</f>
        <v>2</v>
      </c>
      <c r="U87" s="167">
        <f t="shared" si="4"/>
        <v>0</v>
      </c>
      <c r="V87" s="166">
        <f t="shared" si="4"/>
        <v>0</v>
      </c>
      <c r="W87" s="166">
        <f t="shared" si="4"/>
        <v>0</v>
      </c>
      <c r="X87" s="166">
        <f t="shared" si="4"/>
        <v>60</v>
      </c>
      <c r="Y87" s="166">
        <f t="shared" si="4"/>
        <v>0</v>
      </c>
      <c r="Z87" s="166" t="s">
        <v>103</v>
      </c>
      <c r="AA87" s="164">
        <f t="shared" si="4"/>
        <v>2</v>
      </c>
      <c r="AB87" s="163">
        <f t="shared" si="4"/>
        <v>0</v>
      </c>
      <c r="AC87" s="166">
        <f t="shared" si="4"/>
        <v>0</v>
      </c>
      <c r="AD87" s="166">
        <f t="shared" si="4"/>
        <v>0</v>
      </c>
      <c r="AE87" s="166">
        <f t="shared" si="4"/>
        <v>30</v>
      </c>
      <c r="AF87" s="166">
        <f t="shared" si="4"/>
        <v>0</v>
      </c>
      <c r="AG87" s="166" t="s">
        <v>103</v>
      </c>
      <c r="AH87" s="164">
        <f t="shared" si="4"/>
        <v>2</v>
      </c>
      <c r="AI87" s="167">
        <f t="shared" si="4"/>
        <v>0</v>
      </c>
      <c r="AJ87" s="166">
        <f t="shared" si="4"/>
        <v>0</v>
      </c>
      <c r="AK87" s="166">
        <f t="shared" si="4"/>
        <v>0</v>
      </c>
      <c r="AL87" s="166">
        <f t="shared" si="4"/>
        <v>30</v>
      </c>
      <c r="AM87" s="166">
        <f t="shared" si="4"/>
        <v>0</v>
      </c>
      <c r="AN87" s="166" t="s">
        <v>103</v>
      </c>
      <c r="AO87" s="308">
        <f t="shared" si="4"/>
        <v>2</v>
      </c>
      <c r="AP87" s="163">
        <f t="shared" si="4"/>
        <v>0</v>
      </c>
      <c r="AQ87" s="166">
        <f t="shared" si="4"/>
        <v>0</v>
      </c>
      <c r="AR87" s="166">
        <f t="shared" si="4"/>
        <v>0</v>
      </c>
      <c r="AS87" s="166">
        <f t="shared" si="4"/>
        <v>100</v>
      </c>
      <c r="AT87" s="166">
        <f t="shared" si="4"/>
        <v>0</v>
      </c>
      <c r="AU87" s="166" t="s">
        <v>103</v>
      </c>
      <c r="AV87" s="164">
        <f t="shared" si="4"/>
        <v>4</v>
      </c>
      <c r="AW87" s="167">
        <f t="shared" si="4"/>
        <v>0</v>
      </c>
      <c r="AX87" s="166">
        <f t="shared" si="4"/>
        <v>0</v>
      </c>
      <c r="AY87" s="166">
        <f t="shared" si="4"/>
        <v>0</v>
      </c>
      <c r="AZ87" s="166">
        <f t="shared" si="4"/>
        <v>0</v>
      </c>
      <c r="BA87" s="166">
        <f t="shared" si="4"/>
        <v>0</v>
      </c>
      <c r="BB87" s="166" t="s">
        <v>103</v>
      </c>
      <c r="BC87" s="164">
        <f>SUM(BC83:BC86)</f>
        <v>2</v>
      </c>
    </row>
    <row r="88" spans="1:131" s="2" customFormat="1" ht="34.5" customHeight="1" thickBot="1">
      <c r="A88" s="182"/>
      <c r="B88" s="183" t="s">
        <v>119</v>
      </c>
      <c r="C88" s="184">
        <f t="shared" ref="C88:H88" si="5">C77+C81+C87</f>
        <v>1723</v>
      </c>
      <c r="D88" s="237">
        <f t="shared" si="5"/>
        <v>125</v>
      </c>
      <c r="E88" s="222">
        <f t="shared" si="5"/>
        <v>742</v>
      </c>
      <c r="F88" s="237">
        <f t="shared" si="5"/>
        <v>55</v>
      </c>
      <c r="G88" s="218">
        <f t="shared" si="5"/>
        <v>180</v>
      </c>
      <c r="H88" s="218">
        <f t="shared" si="5"/>
        <v>2465</v>
      </c>
      <c r="I88" s="226" t="s">
        <v>103</v>
      </c>
      <c r="J88" s="185" t="s">
        <v>103</v>
      </c>
      <c r="K88" s="185" t="s">
        <v>103</v>
      </c>
      <c r="L88" s="185" t="s">
        <v>103</v>
      </c>
      <c r="M88" s="186" t="s">
        <v>103</v>
      </c>
      <c r="N88" s="187">
        <f>N77+N81+N87</f>
        <v>140</v>
      </c>
      <c r="O88" s="224">
        <f>O77+O81+O87</f>
        <v>0</v>
      </c>
      <c r="P88" s="224">
        <f t="shared" ref="P88:BC88" si="6">P77+P81+P87</f>
        <v>180</v>
      </c>
      <c r="Q88" s="224">
        <f t="shared" si="6"/>
        <v>90</v>
      </c>
      <c r="R88" s="224">
        <f t="shared" si="6"/>
        <v>0</v>
      </c>
      <c r="S88" s="224" t="s">
        <v>103</v>
      </c>
      <c r="T88" s="225">
        <f t="shared" si="6"/>
        <v>30</v>
      </c>
      <c r="U88" s="226">
        <f t="shared" si="6"/>
        <v>165</v>
      </c>
      <c r="V88" s="224">
        <f t="shared" si="6"/>
        <v>0</v>
      </c>
      <c r="W88" s="224">
        <f t="shared" si="6"/>
        <v>155</v>
      </c>
      <c r="X88" s="224">
        <f t="shared" si="6"/>
        <v>120</v>
      </c>
      <c r="Y88" s="224">
        <f t="shared" si="6"/>
        <v>0</v>
      </c>
      <c r="Z88" s="224" t="s">
        <v>103</v>
      </c>
      <c r="AA88" s="225">
        <f t="shared" si="6"/>
        <v>30</v>
      </c>
      <c r="AB88" s="227">
        <f t="shared" si="6"/>
        <v>135</v>
      </c>
      <c r="AC88" s="224">
        <f t="shared" si="6"/>
        <v>0</v>
      </c>
      <c r="AD88" s="224">
        <f t="shared" si="6"/>
        <v>225</v>
      </c>
      <c r="AE88" s="224">
        <f t="shared" si="6"/>
        <v>30</v>
      </c>
      <c r="AF88" s="224">
        <f t="shared" si="6"/>
        <v>0</v>
      </c>
      <c r="AG88" s="224" t="s">
        <v>103</v>
      </c>
      <c r="AH88" s="225">
        <f t="shared" si="6"/>
        <v>30</v>
      </c>
      <c r="AI88" s="226">
        <f t="shared" si="6"/>
        <v>120</v>
      </c>
      <c r="AJ88" s="224">
        <f t="shared" si="6"/>
        <v>0</v>
      </c>
      <c r="AK88" s="224">
        <f t="shared" si="6"/>
        <v>270</v>
      </c>
      <c r="AL88" s="224">
        <f t="shared" si="6"/>
        <v>45</v>
      </c>
      <c r="AM88" s="224">
        <f t="shared" si="6"/>
        <v>0</v>
      </c>
      <c r="AN88" s="224" t="s">
        <v>103</v>
      </c>
      <c r="AO88" s="309">
        <f t="shared" si="6"/>
        <v>30</v>
      </c>
      <c r="AP88" s="227">
        <f t="shared" si="6"/>
        <v>108</v>
      </c>
      <c r="AQ88" s="224">
        <f t="shared" si="6"/>
        <v>0</v>
      </c>
      <c r="AR88" s="224">
        <f t="shared" si="6"/>
        <v>197</v>
      </c>
      <c r="AS88" s="224">
        <f t="shared" si="6"/>
        <v>125</v>
      </c>
      <c r="AT88" s="224">
        <f t="shared" si="6"/>
        <v>0</v>
      </c>
      <c r="AU88" s="224" t="s">
        <v>103</v>
      </c>
      <c r="AV88" s="225">
        <f t="shared" si="6"/>
        <v>30</v>
      </c>
      <c r="AW88" s="226">
        <f t="shared" si="6"/>
        <v>61</v>
      </c>
      <c r="AX88" s="224">
        <f t="shared" si="6"/>
        <v>0</v>
      </c>
      <c r="AY88" s="224">
        <f t="shared" si="6"/>
        <v>170</v>
      </c>
      <c r="AZ88" s="224">
        <f t="shared" si="6"/>
        <v>84</v>
      </c>
      <c r="BA88" s="224">
        <f t="shared" si="6"/>
        <v>45</v>
      </c>
      <c r="BB88" s="224" t="s">
        <v>103</v>
      </c>
      <c r="BC88" s="225">
        <f t="shared" si="6"/>
        <v>30</v>
      </c>
      <c r="BD88" s="51"/>
      <c r="BE88" s="51"/>
      <c r="BF88" s="51"/>
      <c r="BG88" s="51"/>
      <c r="BH88" s="51"/>
      <c r="BI88" s="51"/>
      <c r="BJ88" s="51"/>
      <c r="BK88" s="51"/>
      <c r="BL88" s="51"/>
      <c r="BM88" s="51"/>
      <c r="BN88" s="51"/>
      <c r="BO88" s="51"/>
      <c r="BP88" s="51"/>
      <c r="BQ88" s="51"/>
      <c r="BR88" s="51"/>
      <c r="BS88" s="51"/>
      <c r="BT88" s="51"/>
      <c r="BU88" s="51"/>
      <c r="BV88" s="51"/>
      <c r="BW88" s="51"/>
      <c r="BX88" s="51"/>
      <c r="BY88" s="51"/>
      <c r="BZ88" s="51"/>
      <c r="CA88" s="51"/>
      <c r="CB88" s="51"/>
      <c r="CC88" s="51"/>
      <c r="CD88" s="51"/>
      <c r="CE88" s="51"/>
      <c r="CF88" s="51"/>
      <c r="CG88" s="51"/>
      <c r="CH88" s="51"/>
      <c r="CI88" s="51"/>
      <c r="CJ88" s="51"/>
      <c r="CK88" s="51"/>
      <c r="CL88" s="51"/>
      <c r="CM88" s="51"/>
      <c r="CN88" s="51"/>
      <c r="CO88" s="51"/>
      <c r="CP88" s="51"/>
      <c r="CQ88" s="51"/>
      <c r="CR88" s="51"/>
      <c r="CS88" s="51"/>
      <c r="CT88" s="51"/>
      <c r="CU88" s="51"/>
      <c r="CV88" s="51"/>
      <c r="CW88" s="51"/>
      <c r="CX88" s="51"/>
      <c r="CY88" s="51"/>
      <c r="CZ88" s="51"/>
      <c r="DA88" s="51"/>
      <c r="DB88" s="51"/>
      <c r="DC88" s="51"/>
      <c r="DD88" s="51"/>
      <c r="DE88" s="51"/>
      <c r="DF88" s="51"/>
      <c r="DG88" s="51"/>
      <c r="DH88" s="51"/>
      <c r="DI88" s="51"/>
      <c r="DJ88" s="51"/>
      <c r="DK88" s="51"/>
      <c r="DL88" s="51"/>
      <c r="DM88" s="51"/>
      <c r="DN88" s="51"/>
      <c r="DO88" s="51"/>
      <c r="DP88" s="51"/>
      <c r="DQ88" s="51"/>
      <c r="DR88" s="51"/>
      <c r="DS88" s="51"/>
      <c r="DT88" s="51"/>
      <c r="DU88" s="51"/>
      <c r="DV88" s="51"/>
      <c r="DW88" s="51"/>
      <c r="DX88" s="51"/>
      <c r="DY88" s="51"/>
      <c r="DZ88" s="51"/>
      <c r="EA88" s="51"/>
    </row>
    <row r="89" spans="1:131" s="62" customFormat="1" ht="15" customHeight="1">
      <c r="A89" s="172"/>
      <c r="B89" s="208" t="s">
        <v>18</v>
      </c>
      <c r="C89" s="173"/>
      <c r="D89" s="174"/>
      <c r="E89" s="173"/>
      <c r="F89" s="174"/>
      <c r="G89" s="175"/>
      <c r="H89" s="175"/>
      <c r="I89" s="201"/>
      <c r="J89" s="176"/>
      <c r="K89" s="176"/>
      <c r="L89" s="176"/>
      <c r="M89" s="177"/>
      <c r="N89" s="178">
        <f>SUM(N88:R88)</f>
        <v>410</v>
      </c>
      <c r="O89" s="179"/>
      <c r="P89" s="179"/>
      <c r="Q89" s="179"/>
      <c r="R89" s="179"/>
      <c r="S89" s="179"/>
      <c r="T89" s="180">
        <f>T88</f>
        <v>30</v>
      </c>
      <c r="U89" s="181">
        <f>SUM(U88:Y88)</f>
        <v>440</v>
      </c>
      <c r="V89" s="179"/>
      <c r="W89" s="179"/>
      <c r="X89" s="179"/>
      <c r="Y89" s="179"/>
      <c r="Z89" s="179"/>
      <c r="AA89" s="180">
        <f>AA88</f>
        <v>30</v>
      </c>
      <c r="AB89" s="178">
        <f>SUM(AB88:AF88)</f>
        <v>390</v>
      </c>
      <c r="AC89" s="179"/>
      <c r="AD89" s="179"/>
      <c r="AE89" s="179"/>
      <c r="AF89" s="179"/>
      <c r="AG89" s="179"/>
      <c r="AH89" s="180">
        <f>AH88</f>
        <v>30</v>
      </c>
      <c r="AI89" s="181">
        <f>SUM(AI88:AM88)</f>
        <v>435</v>
      </c>
      <c r="AJ89" s="179"/>
      <c r="AK89" s="179"/>
      <c r="AL89" s="179"/>
      <c r="AM89" s="179"/>
      <c r="AN89" s="179"/>
      <c r="AO89" s="310">
        <f>AO88</f>
        <v>30</v>
      </c>
      <c r="AP89" s="178">
        <f>SUM(AP88:AT88)</f>
        <v>430</v>
      </c>
      <c r="AQ89" s="179"/>
      <c r="AR89" s="179"/>
      <c r="AS89" s="179"/>
      <c r="AT89" s="179"/>
      <c r="AU89" s="179"/>
      <c r="AV89" s="180">
        <f>AV88</f>
        <v>30</v>
      </c>
      <c r="AW89" s="181">
        <f>SUM(AW88:BA88)</f>
        <v>360</v>
      </c>
      <c r="AX89" s="179"/>
      <c r="AY89" s="179"/>
      <c r="AZ89" s="179"/>
      <c r="BA89" s="179"/>
      <c r="BB89" s="179"/>
      <c r="BC89" s="180">
        <f>BC88</f>
        <v>30</v>
      </c>
      <c r="BD89" s="54"/>
      <c r="BE89" s="54"/>
      <c r="BF89" s="54"/>
      <c r="BG89" s="54"/>
      <c r="BH89" s="54"/>
      <c r="BI89" s="54"/>
      <c r="BJ89" s="54"/>
      <c r="BK89" s="54"/>
      <c r="BL89" s="54"/>
      <c r="BM89" s="54"/>
      <c r="BN89" s="54"/>
      <c r="BO89" s="54"/>
      <c r="BP89" s="54"/>
      <c r="BQ89" s="54"/>
      <c r="BR89" s="54"/>
      <c r="BS89" s="54"/>
      <c r="BT89" s="54"/>
      <c r="BU89" s="54"/>
      <c r="BV89" s="54"/>
      <c r="BW89" s="54"/>
      <c r="BX89" s="54"/>
      <c r="BY89" s="54"/>
      <c r="BZ89" s="54"/>
      <c r="CA89" s="54"/>
      <c r="CB89" s="54"/>
      <c r="CC89" s="54"/>
      <c r="CD89" s="54"/>
      <c r="CE89" s="54"/>
      <c r="CF89" s="54"/>
      <c r="CG89" s="54"/>
      <c r="CH89" s="54"/>
      <c r="CI89" s="54"/>
      <c r="CJ89" s="54"/>
      <c r="CK89" s="54"/>
      <c r="CL89" s="54"/>
      <c r="CM89" s="54"/>
      <c r="CN89" s="54"/>
      <c r="CO89" s="54"/>
      <c r="CP89" s="54"/>
      <c r="CQ89" s="54"/>
      <c r="CR89" s="54"/>
      <c r="CS89" s="54"/>
      <c r="CT89" s="54"/>
      <c r="CU89" s="54"/>
      <c r="CV89" s="54"/>
      <c r="CW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</row>
    <row r="90" spans="1:131" s="63" customFormat="1" ht="15" customHeight="1" thickBot="1">
      <c r="A90" s="74"/>
      <c r="B90" s="209" t="s">
        <v>19</v>
      </c>
      <c r="C90" s="107"/>
      <c r="D90" s="108"/>
      <c r="E90" s="107"/>
      <c r="F90" s="108"/>
      <c r="G90" s="113"/>
      <c r="H90" s="207"/>
      <c r="I90" s="77"/>
      <c r="J90" s="65"/>
      <c r="K90" s="65"/>
      <c r="L90" s="65"/>
      <c r="M90" s="108"/>
      <c r="N90" s="119">
        <f>N89+U89</f>
        <v>850</v>
      </c>
      <c r="O90" s="228"/>
      <c r="P90" s="228"/>
      <c r="Q90" s="228"/>
      <c r="R90" s="228"/>
      <c r="S90" s="228"/>
      <c r="T90" s="223">
        <f>T89+AA89</f>
        <v>60</v>
      </c>
      <c r="U90" s="229"/>
      <c r="V90" s="228"/>
      <c r="W90" s="228"/>
      <c r="X90" s="228"/>
      <c r="Y90" s="228"/>
      <c r="Z90" s="230"/>
      <c r="AA90" s="231"/>
      <c r="AB90" s="232">
        <f>AB89+AI89</f>
        <v>825</v>
      </c>
      <c r="AC90" s="228"/>
      <c r="AD90" s="228"/>
      <c r="AE90" s="228"/>
      <c r="AF90" s="228"/>
      <c r="AG90" s="228"/>
      <c r="AH90" s="223">
        <f>AH89+AO89</f>
        <v>60</v>
      </c>
      <c r="AI90" s="233"/>
      <c r="AJ90" s="234"/>
      <c r="AK90" s="234"/>
      <c r="AL90" s="234"/>
      <c r="AM90" s="234"/>
      <c r="AN90" s="235"/>
      <c r="AO90" s="311"/>
      <c r="AP90" s="232">
        <f>AP89+AW89</f>
        <v>790</v>
      </c>
      <c r="AQ90" s="228"/>
      <c r="AR90" s="228"/>
      <c r="AS90" s="228"/>
      <c r="AT90" s="228"/>
      <c r="AU90" s="228"/>
      <c r="AV90" s="223">
        <f>AV89+BC89</f>
        <v>60</v>
      </c>
      <c r="AW90" s="233"/>
      <c r="AX90" s="234"/>
      <c r="AY90" s="234"/>
      <c r="AZ90" s="234"/>
      <c r="BA90" s="234"/>
      <c r="BB90" s="235"/>
      <c r="BC90" s="236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</row>
    <row r="91" spans="1:131" ht="15" customHeight="1">
      <c r="A91" s="17"/>
      <c r="B91" s="49"/>
      <c r="C91" s="49"/>
      <c r="D91" s="49"/>
      <c r="E91" s="49"/>
      <c r="F91" s="49"/>
      <c r="G91" s="34"/>
      <c r="H91" s="21"/>
      <c r="I91" s="29"/>
      <c r="J91" s="29"/>
      <c r="K91" s="29"/>
      <c r="L91" s="29"/>
      <c r="M91" s="23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</row>
    <row r="92" spans="1:131" ht="15" customHeight="1">
      <c r="A92" s="17"/>
      <c r="B92" s="250" t="s">
        <v>52</v>
      </c>
      <c r="C92" s="49"/>
      <c r="D92" s="49"/>
      <c r="E92" s="49"/>
      <c r="F92" s="49"/>
      <c r="G92" s="33"/>
      <c r="H92" s="29"/>
      <c r="I92" s="40"/>
      <c r="J92" s="40"/>
      <c r="K92" s="40"/>
      <c r="L92" s="40"/>
      <c r="M92" s="40"/>
      <c r="N92" s="22"/>
      <c r="O92" s="22"/>
      <c r="P92" s="22"/>
      <c r="Q92" s="22"/>
      <c r="R92" s="22"/>
      <c r="S92" s="22"/>
      <c r="T92" s="22"/>
      <c r="U92" s="24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</row>
    <row r="93" spans="1:131" ht="15" customHeight="1">
      <c r="A93" s="17"/>
      <c r="B93" s="49" t="s">
        <v>48</v>
      </c>
      <c r="C93" s="258">
        <v>180</v>
      </c>
      <c r="D93" s="49"/>
      <c r="E93" s="49"/>
      <c r="F93" s="49"/>
      <c r="G93" s="35" t="s">
        <v>20</v>
      </c>
      <c r="H93" s="9"/>
      <c r="I93" s="9"/>
      <c r="J93" s="9"/>
      <c r="K93" s="9"/>
      <c r="L93" s="9"/>
      <c r="M93" s="23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</row>
    <row r="94" spans="1:131" s="2" customFormat="1" ht="45">
      <c r="A94" s="16"/>
      <c r="B94" s="248" t="s">
        <v>108</v>
      </c>
      <c r="C94" s="259" t="s">
        <v>97</v>
      </c>
      <c r="D94" s="15"/>
      <c r="E94" s="15"/>
      <c r="F94" s="15"/>
      <c r="G94" s="36"/>
      <c r="H94" s="12"/>
      <c r="I94" s="12"/>
      <c r="J94" s="12"/>
      <c r="K94" s="11"/>
      <c r="L94" s="11"/>
      <c r="M94" s="23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51"/>
      <c r="BE94" s="51"/>
      <c r="BF94" s="51"/>
      <c r="BG94" s="51"/>
      <c r="BH94" s="51"/>
      <c r="BI94" s="51"/>
      <c r="BJ94" s="51"/>
      <c r="BK94" s="51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51"/>
      <c r="CD94" s="51"/>
      <c r="CE94" s="51"/>
      <c r="CF94" s="51"/>
      <c r="CG94" s="51"/>
      <c r="CH94" s="51"/>
      <c r="CI94" s="51"/>
      <c r="CJ94" s="51"/>
      <c r="CK94" s="51"/>
      <c r="CL94" s="51"/>
      <c r="CM94" s="51"/>
      <c r="CN94" s="51"/>
      <c r="CO94" s="51"/>
      <c r="CP94" s="51"/>
      <c r="CQ94" s="51"/>
      <c r="CR94" s="51"/>
      <c r="CS94" s="51"/>
      <c r="CT94" s="51"/>
      <c r="CU94" s="51"/>
      <c r="CV94" s="51"/>
      <c r="CW94" s="51"/>
      <c r="CX94" s="51"/>
      <c r="CY94" s="51"/>
      <c r="CZ94" s="51"/>
      <c r="DA94" s="51"/>
      <c r="DB94" s="51"/>
      <c r="DC94" s="51"/>
      <c r="DD94" s="51"/>
      <c r="DE94" s="51"/>
      <c r="DF94" s="51"/>
      <c r="DG94" s="51"/>
      <c r="DH94" s="51"/>
      <c r="DI94" s="51"/>
      <c r="DJ94" s="51"/>
      <c r="DK94" s="51"/>
      <c r="DL94" s="51"/>
      <c r="DM94" s="51"/>
      <c r="DN94" s="51"/>
      <c r="DO94" s="51"/>
      <c r="DP94" s="51"/>
      <c r="DQ94" s="51"/>
      <c r="DR94" s="51"/>
      <c r="DS94" s="51"/>
      <c r="DT94" s="51"/>
      <c r="DU94" s="51"/>
      <c r="DV94" s="51"/>
      <c r="DW94" s="51"/>
      <c r="DX94" s="51"/>
      <c r="DY94" s="51"/>
      <c r="DZ94" s="51"/>
      <c r="EA94" s="51"/>
    </row>
    <row r="95" spans="1:131" s="2" customFormat="1">
      <c r="A95" s="16"/>
      <c r="B95" s="317" t="s">
        <v>106</v>
      </c>
      <c r="C95" s="259">
        <v>73</v>
      </c>
      <c r="D95" s="15"/>
      <c r="E95" s="15"/>
      <c r="F95" s="15"/>
      <c r="G95" s="36"/>
      <c r="H95" s="12"/>
      <c r="I95" s="12"/>
      <c r="J95" s="12"/>
      <c r="K95" s="11"/>
      <c r="L95" s="11"/>
      <c r="M95" s="23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51"/>
      <c r="BE95" s="51"/>
      <c r="BF95" s="51"/>
      <c r="BG95" s="51"/>
      <c r="BH95" s="51"/>
      <c r="BI95" s="51"/>
      <c r="BJ95" s="51"/>
      <c r="BK95" s="51"/>
      <c r="BL95" s="51"/>
      <c r="BM95" s="51"/>
      <c r="BN95" s="51"/>
      <c r="BO95" s="51"/>
      <c r="BP95" s="51"/>
      <c r="BQ95" s="51"/>
      <c r="BR95" s="51"/>
      <c r="BS95" s="51"/>
      <c r="BT95" s="51"/>
      <c r="BU95" s="51"/>
      <c r="BV95" s="51"/>
      <c r="BW95" s="51"/>
      <c r="BX95" s="51"/>
      <c r="BY95" s="51"/>
      <c r="BZ95" s="51"/>
      <c r="CA95" s="51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</row>
    <row r="96" spans="1:131" s="2" customFormat="1" ht="30">
      <c r="A96" s="16"/>
      <c r="B96" s="317" t="s">
        <v>107</v>
      </c>
      <c r="C96" s="259" t="s">
        <v>96</v>
      </c>
      <c r="D96" s="15"/>
      <c r="E96" s="15"/>
      <c r="F96" s="15"/>
      <c r="G96" s="36"/>
      <c r="H96" s="12"/>
      <c r="I96" s="12"/>
      <c r="J96" s="12"/>
      <c r="K96" s="11"/>
      <c r="L96" s="11"/>
      <c r="M96" s="23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51"/>
      <c r="BE96" s="51"/>
      <c r="BF96" s="51"/>
      <c r="BG96" s="51"/>
      <c r="BH96" s="51"/>
      <c r="BI96" s="51"/>
      <c r="BJ96" s="51"/>
      <c r="BK96" s="51"/>
      <c r="BL96" s="51"/>
      <c r="BM96" s="51"/>
      <c r="BN96" s="51"/>
      <c r="BO96" s="51"/>
      <c r="BP96" s="51"/>
      <c r="BQ96" s="51"/>
      <c r="BR96" s="51"/>
      <c r="BS96" s="51"/>
      <c r="BT96" s="51"/>
      <c r="BU96" s="51"/>
      <c r="BV96" s="51"/>
      <c r="BW96" s="51"/>
      <c r="BX96" s="51"/>
      <c r="BY96" s="51"/>
      <c r="BZ96" s="51"/>
      <c r="CA96" s="51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</row>
    <row r="97" spans="1:131" s="2" customFormat="1" ht="15" customHeight="1">
      <c r="A97" s="16"/>
      <c r="B97" s="249" t="s">
        <v>49</v>
      </c>
      <c r="C97" s="249">
        <v>55</v>
      </c>
      <c r="D97" s="15"/>
      <c r="E97" s="15"/>
      <c r="F97" s="15"/>
      <c r="G97" s="36"/>
      <c r="H97" s="12"/>
      <c r="I97" s="12"/>
      <c r="J97" s="12"/>
      <c r="K97" s="12"/>
      <c r="L97" s="12"/>
      <c r="M97" s="12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51"/>
      <c r="BE97" s="51"/>
      <c r="BF97" s="51"/>
      <c r="BG97" s="51"/>
      <c r="BH97" s="51"/>
      <c r="BI97" s="51"/>
      <c r="BJ97" s="51"/>
      <c r="BK97" s="51"/>
      <c r="BL97" s="51"/>
      <c r="BM97" s="51"/>
      <c r="BN97" s="51"/>
      <c r="BO97" s="51"/>
      <c r="BP97" s="51"/>
      <c r="BQ97" s="51"/>
      <c r="BR97" s="51"/>
      <c r="BS97" s="51"/>
      <c r="BT97" s="51"/>
      <c r="BU97" s="51"/>
      <c r="BV97" s="51"/>
      <c r="BW97" s="51"/>
      <c r="BX97" s="51"/>
      <c r="BY97" s="51"/>
      <c r="BZ97" s="51"/>
      <c r="CA97" s="51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</row>
    <row r="98" spans="1:131" s="2" customFormat="1" ht="30">
      <c r="A98" s="16"/>
      <c r="B98" s="15" t="s">
        <v>50</v>
      </c>
      <c r="C98" s="249">
        <v>5</v>
      </c>
      <c r="D98" s="15"/>
      <c r="E98" s="15"/>
      <c r="F98" s="15"/>
      <c r="G98" s="37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51"/>
      <c r="BE98" s="51"/>
      <c r="BF98" s="51"/>
      <c r="BG98" s="51"/>
      <c r="BH98" s="51"/>
      <c r="BI98" s="51"/>
      <c r="BJ98" s="51"/>
      <c r="BK98" s="51"/>
      <c r="BL98" s="51"/>
      <c r="BM98" s="51"/>
      <c r="BN98" s="51"/>
      <c r="BO98" s="51"/>
      <c r="BP98" s="51"/>
      <c r="BQ98" s="51"/>
      <c r="BR98" s="51"/>
      <c r="BS98" s="51"/>
      <c r="BT98" s="51"/>
      <c r="BU98" s="51"/>
      <c r="BV98" s="51"/>
      <c r="BW98" s="51"/>
      <c r="BX98" s="51"/>
      <c r="BY98" s="51"/>
      <c r="BZ98" s="51"/>
      <c r="CA98" s="51"/>
      <c r="CB98" s="51"/>
      <c r="CC98" s="51"/>
      <c r="CD98" s="51"/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</row>
    <row r="99" spans="1:131" s="2" customFormat="1">
      <c r="A99" s="16"/>
      <c r="B99" s="249" t="s">
        <v>94</v>
      </c>
      <c r="C99" s="249">
        <v>2465</v>
      </c>
      <c r="D99" s="15"/>
      <c r="E99" s="15"/>
      <c r="F99" s="15"/>
      <c r="G99" s="38"/>
      <c r="H99" s="11"/>
      <c r="I99" s="11"/>
      <c r="J99" s="11"/>
      <c r="K99" s="11"/>
      <c r="L99" s="11"/>
      <c r="M99" s="1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</row>
    <row r="100" spans="1:131" s="2" customFormat="1" ht="30">
      <c r="A100" s="16"/>
      <c r="B100" s="15" t="s">
        <v>51</v>
      </c>
      <c r="C100" s="249">
        <v>98</v>
      </c>
      <c r="D100" s="15"/>
      <c r="E100" s="15"/>
      <c r="F100" s="15"/>
      <c r="G100" s="38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51"/>
      <c r="BE100" s="51"/>
      <c r="BF100" s="51"/>
      <c r="BG100" s="51"/>
      <c r="BH100" s="51"/>
      <c r="BI100" s="51"/>
      <c r="BJ100" s="51"/>
      <c r="BK100" s="51"/>
      <c r="BL100" s="51"/>
      <c r="BM100" s="51"/>
      <c r="BN100" s="51"/>
      <c r="BO100" s="51"/>
      <c r="BP100" s="51"/>
      <c r="BQ100" s="51"/>
      <c r="BR100" s="51"/>
      <c r="BS100" s="51"/>
      <c r="BT100" s="51"/>
      <c r="BU100" s="51"/>
      <c r="BV100" s="51"/>
      <c r="BW100" s="51"/>
      <c r="BX100" s="51"/>
      <c r="BY100" s="51"/>
      <c r="BZ100" s="51"/>
      <c r="CA100" s="51"/>
      <c r="CB100" s="51"/>
      <c r="CC100" s="51"/>
      <c r="CD100" s="51"/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</row>
    <row r="101" spans="1:131" s="2" customFormat="1">
      <c r="A101" s="16"/>
      <c r="B101" s="15"/>
      <c r="C101" s="249"/>
      <c r="D101" s="15"/>
      <c r="E101" s="15"/>
      <c r="F101" s="15"/>
      <c r="G101" s="38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51"/>
      <c r="BE101" s="51"/>
      <c r="BF101" s="51"/>
      <c r="BG101" s="51"/>
      <c r="BH101" s="51"/>
      <c r="BI101" s="51"/>
      <c r="BJ101" s="51"/>
      <c r="BK101" s="51"/>
      <c r="BL101" s="51"/>
      <c r="BM101" s="51"/>
      <c r="BN101" s="51"/>
      <c r="BO101" s="51"/>
      <c r="BP101" s="51"/>
      <c r="BQ101" s="51"/>
      <c r="BR101" s="51"/>
      <c r="BS101" s="51"/>
      <c r="BT101" s="51"/>
      <c r="BU101" s="51"/>
      <c r="BV101" s="51"/>
      <c r="BW101" s="51"/>
      <c r="BX101" s="51"/>
      <c r="BY101" s="51"/>
      <c r="BZ101" s="51"/>
      <c r="CA101" s="51"/>
      <c r="CB101" s="51"/>
      <c r="CC101" s="51"/>
      <c r="CD101" s="51"/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</row>
    <row r="102" spans="1:131" ht="15" customHeight="1">
      <c r="B102" s="318" t="s">
        <v>109</v>
      </c>
      <c r="C102" s="318" t="s">
        <v>110</v>
      </c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</row>
    <row r="103" spans="1:131" ht="15" customHeight="1">
      <c r="B103" s="249" t="s">
        <v>111</v>
      </c>
      <c r="C103" s="249">
        <v>2</v>
      </c>
    </row>
    <row r="104" spans="1:131" ht="15" customHeight="1">
      <c r="B104" s="249" t="s">
        <v>112</v>
      </c>
      <c r="C104" s="249">
        <v>2</v>
      </c>
    </row>
    <row r="105" spans="1:131" ht="15" customHeight="1">
      <c r="B105" s="249" t="s">
        <v>113</v>
      </c>
      <c r="C105" s="249">
        <v>2</v>
      </c>
    </row>
    <row r="106" spans="1:131" s="2" customFormat="1">
      <c r="A106" s="16"/>
      <c r="B106" s="15"/>
      <c r="C106" s="249"/>
      <c r="D106" s="15"/>
      <c r="E106" s="15"/>
      <c r="F106" s="15"/>
      <c r="G106" s="38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51"/>
      <c r="BE106" s="51"/>
      <c r="BF106" s="51"/>
      <c r="BG106" s="51"/>
      <c r="BH106" s="51"/>
      <c r="BI106" s="51"/>
      <c r="BJ106" s="51"/>
      <c r="BK106" s="51"/>
      <c r="BL106" s="51"/>
      <c r="BM106" s="51"/>
      <c r="BN106" s="51"/>
      <c r="BO106" s="51"/>
      <c r="BP106" s="51"/>
      <c r="BQ106" s="51"/>
      <c r="BR106" s="51"/>
      <c r="BS106" s="51"/>
      <c r="BT106" s="51"/>
      <c r="BU106" s="51"/>
      <c r="BV106" s="51"/>
      <c r="BW106" s="51"/>
      <c r="BX106" s="51"/>
      <c r="BY106" s="51"/>
      <c r="BZ106" s="51"/>
      <c r="CA106" s="51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</row>
    <row r="107" spans="1:131" ht="15" customHeight="1">
      <c r="B107" s="251" t="s">
        <v>69</v>
      </c>
      <c r="G107" s="39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</row>
    <row r="108" spans="1:131" ht="15" customHeight="1">
      <c r="B108" s="251" t="s">
        <v>70</v>
      </c>
      <c r="G108" s="39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</row>
    <row r="109" spans="1:131" ht="15" customHeight="1">
      <c r="B109" s="15" t="s">
        <v>98</v>
      </c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</row>
    <row r="110" spans="1:131" s="243" customFormat="1" ht="15" customHeight="1">
      <c r="A110" s="16"/>
      <c r="B110" s="15" t="s">
        <v>117</v>
      </c>
      <c r="C110" s="15"/>
      <c r="D110" s="15"/>
      <c r="E110" s="15"/>
      <c r="F110" s="15"/>
      <c r="G110" s="26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  <c r="DY110" s="13"/>
      <c r="DZ110" s="13"/>
      <c r="EA110" s="13"/>
    </row>
    <row r="111" spans="1:131" s="243" customFormat="1" ht="15" customHeight="1">
      <c r="A111" s="16"/>
      <c r="B111" s="15" t="s">
        <v>118</v>
      </c>
      <c r="C111" s="15"/>
      <c r="D111" s="15"/>
      <c r="E111" s="15"/>
      <c r="F111" s="15"/>
      <c r="G111" s="26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  <c r="DY111" s="13"/>
      <c r="DZ111" s="13"/>
      <c r="EA111" s="13"/>
    </row>
    <row r="112" spans="1:131" ht="15" customHeight="1"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</row>
    <row r="113" spans="2:12" ht="29.25" customHeight="1">
      <c r="B113" s="354" t="s">
        <v>128</v>
      </c>
      <c r="C113" s="354"/>
      <c r="D113" s="354"/>
      <c r="E113" s="354"/>
      <c r="F113" s="354"/>
      <c r="G113" s="354"/>
      <c r="H113" s="354"/>
      <c r="I113" s="354"/>
      <c r="J113" s="354"/>
      <c r="K113" s="354"/>
      <c r="L113" s="354"/>
    </row>
    <row r="114" spans="2:12" ht="15" customHeight="1" thickBot="1"/>
    <row r="115" spans="2:12" ht="15" customHeight="1" thickBot="1">
      <c r="B115" s="15" t="s">
        <v>130</v>
      </c>
      <c r="C115" s="355" t="s">
        <v>131</v>
      </c>
      <c r="D115" s="356"/>
    </row>
  </sheetData>
  <sheetProtection password="DC47" sheet="1" objects="1" scenarios="1"/>
  <mergeCells count="34">
    <mergeCell ref="X1:AZ1"/>
    <mergeCell ref="B113:L113"/>
    <mergeCell ref="C115:D115"/>
    <mergeCell ref="B7:B9"/>
    <mergeCell ref="A7:A9"/>
    <mergeCell ref="H8:H9"/>
    <mergeCell ref="I8:M8"/>
    <mergeCell ref="C7:C9"/>
    <mergeCell ref="E7:E9"/>
    <mergeCell ref="D7:D9"/>
    <mergeCell ref="F7:F9"/>
    <mergeCell ref="N7:AA7"/>
    <mergeCell ref="N8:T8"/>
    <mergeCell ref="U8:AA8"/>
    <mergeCell ref="H7:M7"/>
    <mergeCell ref="G7:G9"/>
    <mergeCell ref="AB7:AO7"/>
    <mergeCell ref="AP7:BC7"/>
    <mergeCell ref="AI8:AO8"/>
    <mergeCell ref="AP8:AV8"/>
    <mergeCell ref="AW8:BC8"/>
    <mergeCell ref="AB8:AH8"/>
    <mergeCell ref="G26:G27"/>
    <mergeCell ref="H26:H27"/>
    <mergeCell ref="A26:A27"/>
    <mergeCell ref="G33:G34"/>
    <mergeCell ref="H33:H34"/>
    <mergeCell ref="A33:A34"/>
    <mergeCell ref="G41:G42"/>
    <mergeCell ref="H41:H42"/>
    <mergeCell ref="A41:A42"/>
    <mergeCell ref="G47:G48"/>
    <mergeCell ref="H47:H48"/>
    <mergeCell ref="A47:A48"/>
  </mergeCells>
  <conditionalFormatting sqref="O91:T91 V91:AA91 AC91:AH91 AJ91:AO91 AQ91:AV91 AX91:BC91 O92:BC92">
    <cfRule type="expression" dxfId="1" priority="1">
      <formula>"""OK"""</formula>
    </cfRule>
    <cfRule type="expression" dxfId="0" priority="2">
      <formula>"""OK"""</formula>
    </cfRule>
  </conditionalFormatting>
  <pageMargins left="0.82677165354330717" right="0.82677165354330717" top="0.55118110236220474" bottom="0.55118110236220474" header="0.31496062992125984" footer="0.31496062992125984"/>
  <pageSetup paperSize="9" scale="4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1" sqref="A31"/>
    </sheetView>
  </sheetViews>
  <sheetFormatPr defaultRowHeight="14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2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42A38A857F70949BA43B4E9FB417CAE" ma:contentTypeVersion="3" ma:contentTypeDescription="Utwórz nowy dokument." ma:contentTypeScope="" ma:versionID="a33048227cbe0508474659e8b3b1c303">
  <xsd:schema xmlns:xsd="http://www.w3.org/2001/XMLSchema" xmlns:xs="http://www.w3.org/2001/XMLSchema" xmlns:p="http://schemas.microsoft.com/office/2006/metadata/properties" xmlns:ns2="b8e375c0-e93a-4cb0-9cf7-9a204c21dc80" targetNamespace="http://schemas.microsoft.com/office/2006/metadata/properties" ma:root="true" ma:fieldsID="e52ee537f88ed2e9c9a2127fc1572ad9" ns2:_="">
    <xsd:import namespace="b8e375c0-e93a-4cb0-9cf7-9a204c21dc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8e375c0-e93a-4cb0-9cf7-9a204c21dc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F21DDCD-CBA7-4C67-8721-45FBB56D1FF1}">
  <ds:schemaRefs>
    <ds:schemaRef ds:uri="http://schemas.microsoft.com/office/infopath/2007/PartnerControls"/>
    <ds:schemaRef ds:uri="b8e375c0-e93a-4cb0-9cf7-9a204c21dc80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A2E1733-9B24-42DB-AF71-FEE3DB93E2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8e375c0-e93a-4cb0-9cf7-9a204c21d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7DDA9F9-BA19-47B0-A7E5-C45E1F65ED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biotechnologia I st.</vt:lpstr>
      <vt:lpstr>Arkusz2</vt:lpstr>
      <vt:lpstr>Arkusz3</vt:lpstr>
      <vt:lpstr>'biotechnologia I st.'!Obszar_wydruku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Pawłowska-Jachura Sylwia</cp:lastModifiedBy>
  <cp:revision/>
  <cp:lastPrinted>2021-05-27T11:32:30Z</cp:lastPrinted>
  <dcterms:created xsi:type="dcterms:W3CDTF">2007-12-04T15:57:32Z</dcterms:created>
  <dcterms:modified xsi:type="dcterms:W3CDTF">2021-05-27T11:36:29Z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0x010100142A38A857F70949BA43B4E9FB417CAE</vt:lpwstr>
  </property>
  <property fmtid="{D5CDD505-2E9C-101B-9397-08002B2CF9AE}" pid="3" name="WorkbookGuid">
    <vt:lpwstr>1ff95bfe-4065-43c4-8128-a9a1db66048e</vt:lpwstr>
  </property>
</Properties>
</file>