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60" tabRatio="260" firstSheet="2" activeTab="2"/>
  </bookViews>
  <sheets>
    <sheet name="hispanistyka tłumaczeniowa" sheetId="5" r:id="rId1"/>
    <sheet name="hispanistyka nauczycielska" sheetId="4" r:id="rId2"/>
    <sheet name="portugalistyka" sheetId="1" r:id="rId3"/>
    <sheet name="Arkusz2" sheetId="2" state="hidden" r:id="rId4"/>
    <sheet name="Arkusz3" sheetId="3" state="hidden" r:id="rId5"/>
  </sheets>
  <definedNames>
    <definedName name="_xlnm.Print_Area" localSheetId="1">'hispanistyka nauczycielska'!$A$1:$AK$58</definedName>
    <definedName name="_xlnm.Print_Area" localSheetId="0">'hispanistyka tłumaczeniowa'!$A$1:$AK$56</definedName>
    <definedName name="_xlnm.Print_Area" localSheetId="2">portugalistyka!$A$1:$AK$55</definedName>
  </definedNames>
  <calcPr calcId="125725"/>
</workbook>
</file>

<file path=xl/calcChain.xml><?xml version="1.0" encoding="utf-8"?>
<calcChain xmlns="http://schemas.openxmlformats.org/spreadsheetml/2006/main">
  <c r="AK37" i="4"/>
  <c r="AI37"/>
  <c r="AH37"/>
  <c r="AG37"/>
  <c r="AF37"/>
  <c r="AE37"/>
  <c r="AD37"/>
  <c r="AB37"/>
  <c r="AA37"/>
  <c r="Z37"/>
  <c r="Y37"/>
  <c r="X37"/>
  <c r="W37"/>
  <c r="U37"/>
  <c r="T37"/>
  <c r="S37"/>
  <c r="R37"/>
  <c r="Q37"/>
  <c r="P37"/>
  <c r="N37"/>
  <c r="M37"/>
  <c r="L37"/>
  <c r="K37"/>
  <c r="J37"/>
  <c r="I36"/>
  <c r="H36"/>
  <c r="G36"/>
  <c r="F36"/>
  <c r="E36"/>
  <c r="C36"/>
  <c r="I35"/>
  <c r="H35"/>
  <c r="G35"/>
  <c r="F35"/>
  <c r="E35"/>
  <c r="D35"/>
  <c r="C35"/>
  <c r="AK35" i="5"/>
  <c r="AI35"/>
  <c r="AH35"/>
  <c r="AG35"/>
  <c r="AF35"/>
  <c r="AE35"/>
  <c r="AD35"/>
  <c r="AB35"/>
  <c r="AA35"/>
  <c r="Z35"/>
  <c r="Y35"/>
  <c r="X35"/>
  <c r="W35"/>
  <c r="U35"/>
  <c r="T35"/>
  <c r="S35"/>
  <c r="R35"/>
  <c r="Q35"/>
  <c r="P35"/>
  <c r="N35"/>
  <c r="M35"/>
  <c r="L35"/>
  <c r="K35"/>
  <c r="J35"/>
  <c r="I34"/>
  <c r="H34"/>
  <c r="G34"/>
  <c r="F34"/>
  <c r="E34"/>
  <c r="D34"/>
  <c r="C34"/>
  <c r="I33"/>
  <c r="H33"/>
  <c r="G33"/>
  <c r="F33"/>
  <c r="E33"/>
  <c r="D33" s="1"/>
  <c r="C33"/>
  <c r="I32"/>
  <c r="H32"/>
  <c r="G32"/>
  <c r="F32"/>
  <c r="E32"/>
  <c r="D32"/>
  <c r="C32"/>
  <c r="I31"/>
  <c r="H31"/>
  <c r="G31"/>
  <c r="F31"/>
  <c r="E31"/>
  <c r="D31" s="1"/>
  <c r="C31"/>
  <c r="I30"/>
  <c r="H30"/>
  <c r="G30"/>
  <c r="F30"/>
  <c r="E30"/>
  <c r="D30"/>
  <c r="C30"/>
  <c r="A30"/>
  <c r="A31" s="1"/>
  <c r="A32" s="1"/>
  <c r="A33" s="1"/>
  <c r="A34" s="1"/>
  <c r="I29"/>
  <c r="H29"/>
  <c r="G29"/>
  <c r="F29"/>
  <c r="E29"/>
  <c r="C29"/>
  <c r="I27"/>
  <c r="H27"/>
  <c r="G27"/>
  <c r="F27"/>
  <c r="E27"/>
  <c r="C27"/>
  <c r="I26"/>
  <c r="H26"/>
  <c r="G26"/>
  <c r="F26"/>
  <c r="E26"/>
  <c r="C26"/>
  <c r="I25"/>
  <c r="H25"/>
  <c r="G25"/>
  <c r="F25"/>
  <c r="F35" s="1"/>
  <c r="E25"/>
  <c r="D25" s="1"/>
  <c r="C25"/>
  <c r="AK23"/>
  <c r="AJ23"/>
  <c r="AI23"/>
  <c r="AI36"/>
  <c r="AH23"/>
  <c r="AG23"/>
  <c r="AG36" s="1"/>
  <c r="AF23"/>
  <c r="AF36" s="1"/>
  <c r="AE23"/>
  <c r="AE36" s="1"/>
  <c r="AE39" s="1"/>
  <c r="AD23"/>
  <c r="AC23"/>
  <c r="AB23"/>
  <c r="AB36" s="1"/>
  <c r="AA23"/>
  <c r="Z23"/>
  <c r="Z36"/>
  <c r="Y23"/>
  <c r="Y36"/>
  <c r="X23"/>
  <c r="X36"/>
  <c r="W23"/>
  <c r="W36"/>
  <c r="W39"/>
  <c r="V23"/>
  <c r="U23"/>
  <c r="T23"/>
  <c r="S23"/>
  <c r="S36" s="1"/>
  <c r="R23"/>
  <c r="R36" s="1"/>
  <c r="Q39" s="1"/>
  <c r="Q23"/>
  <c r="P23"/>
  <c r="O23"/>
  <c r="N23"/>
  <c r="N36" s="1"/>
  <c r="M23"/>
  <c r="M36" s="1"/>
  <c r="L23"/>
  <c r="K23"/>
  <c r="K36"/>
  <c r="J23"/>
  <c r="J36"/>
  <c r="I22"/>
  <c r="H22"/>
  <c r="G22"/>
  <c r="F22"/>
  <c r="E22"/>
  <c r="C22"/>
  <c r="I21"/>
  <c r="H21"/>
  <c r="G21"/>
  <c r="F21"/>
  <c r="E21"/>
  <c r="C21"/>
  <c r="I19"/>
  <c r="H19"/>
  <c r="G19"/>
  <c r="F19"/>
  <c r="E19"/>
  <c r="D19"/>
  <c r="C19"/>
  <c r="I18"/>
  <c r="H18"/>
  <c r="G18"/>
  <c r="F18"/>
  <c r="E18"/>
  <c r="D18" s="1"/>
  <c r="C18"/>
  <c r="I17"/>
  <c r="H17"/>
  <c r="G17"/>
  <c r="F17"/>
  <c r="E17"/>
  <c r="D17"/>
  <c r="C17"/>
  <c r="I16"/>
  <c r="H16"/>
  <c r="G16"/>
  <c r="F16"/>
  <c r="E16"/>
  <c r="D16" s="1"/>
  <c r="C16"/>
  <c r="I14"/>
  <c r="H14"/>
  <c r="G14"/>
  <c r="F14"/>
  <c r="E14"/>
  <c r="C14"/>
  <c r="I13"/>
  <c r="H13"/>
  <c r="G13"/>
  <c r="G23" s="1"/>
  <c r="G36" s="1"/>
  <c r="G39" s="1"/>
  <c r="F13"/>
  <c r="F23"/>
  <c r="E13"/>
  <c r="C13"/>
  <c r="I34" i="4"/>
  <c r="H34"/>
  <c r="G34"/>
  <c r="F34"/>
  <c r="E34"/>
  <c r="C34"/>
  <c r="I33"/>
  <c r="H33"/>
  <c r="G33"/>
  <c r="F33"/>
  <c r="E33"/>
  <c r="C33"/>
  <c r="I32"/>
  <c r="H32"/>
  <c r="G32"/>
  <c r="F32"/>
  <c r="E32"/>
  <c r="C32"/>
  <c r="I31"/>
  <c r="H31"/>
  <c r="G31"/>
  <c r="F31"/>
  <c r="E31"/>
  <c r="C31"/>
  <c r="I30"/>
  <c r="H30"/>
  <c r="G30"/>
  <c r="F30"/>
  <c r="E30"/>
  <c r="C30"/>
  <c r="A30"/>
  <c r="A31" s="1"/>
  <c r="A32" s="1"/>
  <c r="A33" s="1"/>
  <c r="A34" s="1"/>
  <c r="I29"/>
  <c r="H29"/>
  <c r="G29"/>
  <c r="F29"/>
  <c r="E29"/>
  <c r="C29"/>
  <c r="I27"/>
  <c r="H27"/>
  <c r="G27"/>
  <c r="F27"/>
  <c r="E27"/>
  <c r="D27"/>
  <c r="C27"/>
  <c r="I26"/>
  <c r="H26"/>
  <c r="G26"/>
  <c r="F26"/>
  <c r="E26"/>
  <c r="D26"/>
  <c r="C26"/>
  <c r="C37"/>
  <c r="I25"/>
  <c r="I37"/>
  <c r="H25"/>
  <c r="H37"/>
  <c r="G25"/>
  <c r="G37" s="1"/>
  <c r="F25"/>
  <c r="F37" s="1"/>
  <c r="E25"/>
  <c r="C25"/>
  <c r="AK23"/>
  <c r="AJ23"/>
  <c r="AI23"/>
  <c r="AI38" s="1"/>
  <c r="AH23"/>
  <c r="AG23"/>
  <c r="AG38" s="1"/>
  <c r="AE41" s="1"/>
  <c r="AF23"/>
  <c r="AE23"/>
  <c r="AE38"/>
  <c r="AD23"/>
  <c r="AC23"/>
  <c r="AB23"/>
  <c r="AA23"/>
  <c r="AA38" s="1"/>
  <c r="Z23"/>
  <c r="Z38" s="1"/>
  <c r="Y23"/>
  <c r="X23"/>
  <c r="W23"/>
  <c r="V23"/>
  <c r="U23"/>
  <c r="U38" s="1"/>
  <c r="T23"/>
  <c r="S23"/>
  <c r="S38" s="1"/>
  <c r="R23"/>
  <c r="R38" s="1"/>
  <c r="Q23"/>
  <c r="Q38" s="1"/>
  <c r="P23"/>
  <c r="O23"/>
  <c r="N23"/>
  <c r="M23"/>
  <c r="L23"/>
  <c r="L38"/>
  <c r="K23"/>
  <c r="J23"/>
  <c r="I22"/>
  <c r="H22"/>
  <c r="G22"/>
  <c r="F22"/>
  <c r="D22" s="1"/>
  <c r="E22"/>
  <c r="C22"/>
  <c r="I21"/>
  <c r="H21"/>
  <c r="G21"/>
  <c r="F21"/>
  <c r="E21"/>
  <c r="D21"/>
  <c r="C21"/>
  <c r="I19"/>
  <c r="H19"/>
  <c r="G19"/>
  <c r="F19"/>
  <c r="E19"/>
  <c r="D19" s="1"/>
  <c r="C19"/>
  <c r="I18"/>
  <c r="H18"/>
  <c r="G18"/>
  <c r="F18"/>
  <c r="E18"/>
  <c r="C18"/>
  <c r="I17"/>
  <c r="H17"/>
  <c r="G17"/>
  <c r="F17"/>
  <c r="E17"/>
  <c r="D17"/>
  <c r="C17"/>
  <c r="I16"/>
  <c r="H16"/>
  <c r="G16"/>
  <c r="G23" s="1"/>
  <c r="G38" s="1"/>
  <c r="G41" s="1"/>
  <c r="F16"/>
  <c r="E16"/>
  <c r="D16" s="1"/>
  <c r="C16"/>
  <c r="I14"/>
  <c r="H14"/>
  <c r="G14"/>
  <c r="F14"/>
  <c r="D14" s="1"/>
  <c r="E14"/>
  <c r="C14"/>
  <c r="I13"/>
  <c r="H13"/>
  <c r="H23" s="1"/>
  <c r="H38" s="1"/>
  <c r="H41" s="1"/>
  <c r="G13"/>
  <c r="F13"/>
  <c r="F23" s="1"/>
  <c r="F38" s="1"/>
  <c r="F41" s="1"/>
  <c r="E13"/>
  <c r="C13"/>
  <c r="C34" i="1"/>
  <c r="C33"/>
  <c r="C32"/>
  <c r="C31"/>
  <c r="C30"/>
  <c r="C29"/>
  <c r="C27"/>
  <c r="C26"/>
  <c r="C25"/>
  <c r="C22"/>
  <c r="C21"/>
  <c r="C19"/>
  <c r="C18"/>
  <c r="C17"/>
  <c r="C16"/>
  <c r="C14"/>
  <c r="I34"/>
  <c r="H34"/>
  <c r="G34"/>
  <c r="F34"/>
  <c r="D34"/>
  <c r="E34"/>
  <c r="I33"/>
  <c r="H33"/>
  <c r="G33"/>
  <c r="F33"/>
  <c r="E33"/>
  <c r="D33" s="1"/>
  <c r="I32"/>
  <c r="H32"/>
  <c r="G32"/>
  <c r="F32"/>
  <c r="E32"/>
  <c r="D32" s="1"/>
  <c r="I31"/>
  <c r="H31"/>
  <c r="G31"/>
  <c r="F31"/>
  <c r="E31"/>
  <c r="D31"/>
  <c r="I30"/>
  <c r="H30"/>
  <c r="G30"/>
  <c r="F30"/>
  <c r="E30"/>
  <c r="I29"/>
  <c r="H29"/>
  <c r="G29"/>
  <c r="F29"/>
  <c r="E29"/>
  <c r="I27"/>
  <c r="H27"/>
  <c r="G27"/>
  <c r="F27"/>
  <c r="E27"/>
  <c r="D27" s="1"/>
  <c r="I26"/>
  <c r="I35"/>
  <c r="H26"/>
  <c r="G26"/>
  <c r="G35"/>
  <c r="F26"/>
  <c r="E26"/>
  <c r="D26" s="1"/>
  <c r="I25"/>
  <c r="H25"/>
  <c r="G25"/>
  <c r="F25"/>
  <c r="F35" s="1"/>
  <c r="E25"/>
  <c r="I22"/>
  <c r="H22"/>
  <c r="G22"/>
  <c r="F22"/>
  <c r="E22"/>
  <c r="D22" s="1"/>
  <c r="I21"/>
  <c r="H21"/>
  <c r="G21"/>
  <c r="D21" s="1"/>
  <c r="F21"/>
  <c r="E21"/>
  <c r="I19"/>
  <c r="H19"/>
  <c r="G19"/>
  <c r="F19"/>
  <c r="E19"/>
  <c r="D19" s="1"/>
  <c r="I18"/>
  <c r="H18"/>
  <c r="G18"/>
  <c r="F18"/>
  <c r="E18"/>
  <c r="D18" s="1"/>
  <c r="I17"/>
  <c r="H17"/>
  <c r="G17"/>
  <c r="F17"/>
  <c r="E17"/>
  <c r="I16"/>
  <c r="H16"/>
  <c r="G16"/>
  <c r="F16"/>
  <c r="D16"/>
  <c r="E16"/>
  <c r="I14"/>
  <c r="H14"/>
  <c r="G14"/>
  <c r="F14"/>
  <c r="D14" s="1"/>
  <c r="E14"/>
  <c r="I13"/>
  <c r="H13"/>
  <c r="H23"/>
  <c r="H36" s="1"/>
  <c r="H39" s="1"/>
  <c r="H40" s="1"/>
  <c r="G13"/>
  <c r="G23" s="1"/>
  <c r="G36" s="1"/>
  <c r="G39" s="1"/>
  <c r="G40" s="1"/>
  <c r="F13"/>
  <c r="E13"/>
  <c r="E23" s="1"/>
  <c r="C13"/>
  <c r="C23"/>
  <c r="C36" s="1"/>
  <c r="A30"/>
  <c r="A31" s="1"/>
  <c r="A32" s="1"/>
  <c r="A33" s="1"/>
  <c r="A34" s="1"/>
  <c r="AK35"/>
  <c r="AK23"/>
  <c r="AI35"/>
  <c r="AH35"/>
  <c r="AH36" s="1"/>
  <c r="AH23"/>
  <c r="AG35"/>
  <c r="AF35"/>
  <c r="AE35"/>
  <c r="AD35"/>
  <c r="AD23"/>
  <c r="AD36" s="1"/>
  <c r="AD39" s="1"/>
  <c r="AB35"/>
  <c r="AA35"/>
  <c r="Z35"/>
  <c r="Y35"/>
  <c r="X35"/>
  <c r="W35"/>
  <c r="U35"/>
  <c r="T35"/>
  <c r="T36" s="1"/>
  <c r="S35"/>
  <c r="R35"/>
  <c r="Q35"/>
  <c r="Q23"/>
  <c r="Q36" s="1"/>
  <c r="P35"/>
  <c r="P36"/>
  <c r="P39" s="1"/>
  <c r="N35"/>
  <c r="M35"/>
  <c r="M36"/>
  <c r="M23"/>
  <c r="L35"/>
  <c r="L36" s="1"/>
  <c r="K35"/>
  <c r="J35"/>
  <c r="J23"/>
  <c r="J36" s="1"/>
  <c r="K23"/>
  <c r="K36"/>
  <c r="L23"/>
  <c r="N23"/>
  <c r="P23"/>
  <c r="W23"/>
  <c r="W36" s="1"/>
  <c r="W39" s="1"/>
  <c r="R23"/>
  <c r="S23"/>
  <c r="S36" s="1"/>
  <c r="T23"/>
  <c r="U23"/>
  <c r="U36" s="1"/>
  <c r="X23"/>
  <c r="X36"/>
  <c r="Y23"/>
  <c r="Z23"/>
  <c r="Z36" s="1"/>
  <c r="AA23"/>
  <c r="AB23"/>
  <c r="AE23"/>
  <c r="AE36" s="1"/>
  <c r="AE39" s="1"/>
  <c r="AF23"/>
  <c r="AI23"/>
  <c r="AG23"/>
  <c r="V23"/>
  <c r="AC23"/>
  <c r="AJ23"/>
  <c r="O23"/>
  <c r="H35" i="5"/>
  <c r="H36" s="1"/>
  <c r="H39" s="1"/>
  <c r="H23"/>
  <c r="D14"/>
  <c r="AK36"/>
  <c r="AK39"/>
  <c r="AA36"/>
  <c r="X39" s="1"/>
  <c r="C23"/>
  <c r="C23" i="4"/>
  <c r="W38"/>
  <c r="W41" s="1"/>
  <c r="E37"/>
  <c r="AF36" i="1"/>
  <c r="N36"/>
  <c r="E23" i="4"/>
  <c r="I23"/>
  <c r="D18"/>
  <c r="D25"/>
  <c r="D37" s="1"/>
  <c r="E23" i="5"/>
  <c r="E36"/>
  <c r="E39" s="1"/>
  <c r="I23"/>
  <c r="I36" s="1"/>
  <c r="I39" s="1"/>
  <c r="D21"/>
  <c r="D22"/>
  <c r="P36"/>
  <c r="P39"/>
  <c r="C39" s="1"/>
  <c r="T36"/>
  <c r="AD36"/>
  <c r="AD39"/>
  <c r="AH36"/>
  <c r="C35"/>
  <c r="C36"/>
  <c r="E35"/>
  <c r="G35"/>
  <c r="I35"/>
  <c r="D26"/>
  <c r="D27"/>
  <c r="D29"/>
  <c r="L36"/>
  <c r="Q36"/>
  <c r="U36"/>
  <c r="D36" i="4"/>
  <c r="Y38"/>
  <c r="T38"/>
  <c r="X38"/>
  <c r="AB38"/>
  <c r="AF38"/>
  <c r="AK38"/>
  <c r="AK41" s="1"/>
  <c r="AH38"/>
  <c r="AD38"/>
  <c r="AD41" s="1"/>
  <c r="AJ42" s="1"/>
  <c r="P38"/>
  <c r="P41" s="1"/>
  <c r="C38"/>
  <c r="K38"/>
  <c r="I38"/>
  <c r="I41" s="1"/>
  <c r="D29"/>
  <c r="D32"/>
  <c r="D34"/>
  <c r="J38"/>
  <c r="N38"/>
  <c r="D30"/>
  <c r="M38"/>
  <c r="D31"/>
  <c r="D33"/>
  <c r="D13" i="5"/>
  <c r="D13" i="4"/>
  <c r="E38"/>
  <c r="E41" s="1"/>
  <c r="D29" i="1"/>
  <c r="AG36"/>
  <c r="AI36"/>
  <c r="D17"/>
  <c r="H35"/>
  <c r="C35"/>
  <c r="AA36"/>
  <c r="AK36"/>
  <c r="AK39" s="1"/>
  <c r="I23"/>
  <c r="I36" s="1"/>
  <c r="I39" s="1"/>
  <c r="I40" s="1"/>
  <c r="D30"/>
  <c r="R36"/>
  <c r="D25"/>
  <c r="D35" s="1"/>
  <c r="AB36"/>
  <c r="F23"/>
  <c r="F36" s="1"/>
  <c r="F39" s="1"/>
  <c r="F40" s="1"/>
  <c r="Y36"/>
  <c r="AJ40" i="5"/>
  <c r="J41" i="4"/>
  <c r="V42" l="1"/>
  <c r="C42" s="1"/>
  <c r="C41"/>
  <c r="V40" i="1"/>
  <c r="C40" s="1"/>
  <c r="C39"/>
  <c r="E36"/>
  <c r="E39" s="1"/>
  <c r="E40" s="1"/>
  <c r="D23" i="4"/>
  <c r="D38" s="1"/>
  <c r="X41"/>
  <c r="X42" s="1"/>
  <c r="J39" i="5"/>
  <c r="J40" s="1"/>
  <c r="D40" s="1"/>
  <c r="X40"/>
  <c r="X39" i="1"/>
  <c r="X40" s="1"/>
  <c r="J39"/>
  <c r="Q39"/>
  <c r="AJ40"/>
  <c r="Q41" i="4"/>
  <c r="J42" s="1"/>
  <c r="D42" s="1"/>
  <c r="F36" i="5"/>
  <c r="F39" s="1"/>
  <c r="D23"/>
  <c r="D36" s="1"/>
  <c r="D39" s="1"/>
  <c r="D35"/>
  <c r="D13" i="1"/>
  <c r="D23" s="1"/>
  <c r="D36" s="1"/>
  <c r="D39" s="1"/>
  <c r="E35"/>
  <c r="V40" i="5"/>
  <c r="C40" s="1"/>
  <c r="J40" i="1" l="1"/>
  <c r="D40" s="1"/>
  <c r="D41" i="4"/>
</calcChain>
</file>

<file path=xl/sharedStrings.xml><?xml version="1.0" encoding="utf-8"?>
<sst xmlns="http://schemas.openxmlformats.org/spreadsheetml/2006/main" count="361" uniqueCount="88">
  <si>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</si>
  <si>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</si>
  <si>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</si>
  <si>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</si>
  <si>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</si>
  <si>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</si>
  <si>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</si>
  <si>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</si>
  <si>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</si>
  <si>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</si>
  <si>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</si>
  <si>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</si>
  <si>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</si>
  <si>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</si>
  <si>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</si>
  <si>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</si>
  <si>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</si>
  <si>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</si>
  <si>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</si>
  <si>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</si>
  <si>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</si>
  <si>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Specjalność - B1</t>
  </si>
  <si>
    <t>Razem B+ B1</t>
  </si>
  <si>
    <t>Razem A+B+B1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</si>
  <si>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</si>
  <si>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</si>
  <si>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</si>
  <si>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</si>
  <si>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</si>
  <si>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</si>
  <si>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Plan studiów obowiązujący od roku akademickiego 2019/2020</t>
  </si>
  <si>
    <t>KIERUNEK: Iberystyka</t>
  </si>
  <si>
    <t>Profil studiów: ogólnoakademicki</t>
  </si>
  <si>
    <t>Forma studiów: stacjonarne</t>
  </si>
  <si>
    <t>Moduł PNJH</t>
  </si>
  <si>
    <t>Strategie mówienia</t>
  </si>
  <si>
    <t>Techniki pisania</t>
  </si>
  <si>
    <t>Moduł Języki specjalistyczne w przekładzie i komunikacji zawodowej</t>
  </si>
  <si>
    <t>Język hiszpański mediów i polityki</t>
  </si>
  <si>
    <t>Jezyk hiszpański prawa</t>
  </si>
  <si>
    <t>Język hiszpański w naukach technicznych</t>
  </si>
  <si>
    <t>Moduł lingwistyczno-kulturowy</t>
  </si>
  <si>
    <t>Współczesna literatura hiszpańskojęzyczna</t>
  </si>
  <si>
    <t>Współczesne teorie językoznawcze</t>
  </si>
  <si>
    <t>Tłumaczenie ustne</t>
  </si>
  <si>
    <t>Język obcy (kontynuowany)</t>
  </si>
  <si>
    <t>Przedmioty do wyboru*</t>
  </si>
  <si>
    <t xml:space="preserve">Seminarium magisterskie </t>
  </si>
  <si>
    <t>z</t>
  </si>
  <si>
    <t>e</t>
  </si>
  <si>
    <t>Praktyki zawodowe (60 h)</t>
  </si>
  <si>
    <t>Minimalna liczba punktów ECTS dla zajęć ogólnouniwersyteckich lub na innym kierunku studiów</t>
  </si>
  <si>
    <t>Liczba punktów za pracę dyplomową i za egzamin dyplomowy</t>
  </si>
  <si>
    <t>Przedmioty do wyboru* (BN)</t>
  </si>
  <si>
    <t>Seminarium magisterskie (BN)</t>
  </si>
  <si>
    <t>Krytyka przekładu (BN)</t>
  </si>
  <si>
    <t>Kulturowe aspekty przekładu (BN)</t>
  </si>
  <si>
    <t>Strategie i techniki tłumaczenia (BN)</t>
  </si>
  <si>
    <t>Współczesna literatura hiszpańskojęzyczna (BN)</t>
  </si>
  <si>
    <t>Współczesne teorie językoznawcze (BN)</t>
  </si>
  <si>
    <t>Seminarium magisterskie  (BN)</t>
  </si>
  <si>
    <t>Moduł PNJP</t>
  </si>
  <si>
    <t>Język portugalski mediów i polityki</t>
  </si>
  <si>
    <t>Język portugalski ekonomii</t>
  </si>
  <si>
    <t>Jezyk portugalski prawa</t>
  </si>
  <si>
    <t>Język portugalski w naukach technicznych</t>
  </si>
  <si>
    <t>Współczesna literatura portugalskojęzyczna (BN)</t>
  </si>
  <si>
    <t>Warsztaty tłumaczeniowe</t>
  </si>
  <si>
    <t>Język hiszpański ekonomii</t>
  </si>
  <si>
    <t>Przygotowanie psychologiczne do pracy w szkole ponadpodstawowej</t>
  </si>
  <si>
    <t>Przygotowanie pedagogiczne do pracy w szkole ponadpodstawowej</t>
  </si>
  <si>
    <t xml:space="preserve">Glottodydaktyka </t>
  </si>
  <si>
    <t>Dydaktyka języka hiszpańskiego w szkole ponadpodstawowej</t>
  </si>
  <si>
    <t xml:space="preserve">Psycholingwistyka </t>
  </si>
  <si>
    <t>Kultura języka z elementami emisji głosu</t>
  </si>
  <si>
    <t>Praktyka pedagogiczna (30 h)</t>
  </si>
  <si>
    <t>Praktyka dydaktyczna (120 h)</t>
  </si>
  <si>
    <t>Poziom studiów: studia drugiego stopnia</t>
  </si>
  <si>
    <t>Specjalność studiów: Hispanistyka (sp. tłumaczeniowa)</t>
  </si>
  <si>
    <t>Specjalność studiów: Hispanistyka (sp. nauczycielska)</t>
  </si>
  <si>
    <t xml:space="preserve">*  przedmiot do wyboru z listy przedmiotów oferowanych przez IFR na początku semestru </t>
  </si>
  <si>
    <t>Nazwa modułu (przedmiotu)</t>
  </si>
  <si>
    <t>Specjalność studiów: tłumaczeniowa</t>
  </si>
  <si>
    <t xml:space="preserve">*  przedmiot do wyboru z listy przedmiotów oferowanych przez Wydział na początku semestru </t>
  </si>
  <si>
    <t>Załącznik nr 12  do Uchwały Senatu Nr XXIV-28.29/19 z dnia 26 czerwca 2019 r.</t>
  </si>
  <si>
    <t xml:space="preserve">Zatwierdzony na posiedzeniu Senatu UMCS w Lublinie w dniu: </t>
  </si>
  <si>
    <t>26 czerwca 2019 r.</t>
  </si>
  <si>
    <t xml:space="preserve">KIERUNEK: Portugalistyka </t>
  </si>
</sst>
</file>

<file path=xl/styles.xml><?xml version="1.0" encoding="utf-8"?>
<styleSheet xmlns="http://schemas.openxmlformats.org/spreadsheetml/2006/main">
  <fonts count="15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textRotation="90" wrapText="1"/>
    </xf>
    <xf numFmtId="0" fontId="9" fillId="2" borderId="28" xfId="0" applyFont="1" applyFill="1" applyBorder="1" applyAlignment="1">
      <alignment horizontal="center" vertical="center" textRotation="90" wrapText="1"/>
    </xf>
    <xf numFmtId="0" fontId="9" fillId="2" borderId="2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1" fontId="9" fillId="3" borderId="35" xfId="0" applyNumberFormat="1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" fontId="10" fillId="2" borderId="35" xfId="0" applyNumberFormat="1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45" xfId="0" applyFont="1" applyBorder="1" applyAlignment="1">
      <alignment horizontal="left" vertical="distributed" wrapText="1"/>
    </xf>
    <xf numFmtId="0" fontId="8" fillId="0" borderId="46" xfId="0" applyFont="1" applyBorder="1" applyAlignment="1">
      <alignment horizontal="left" vertical="distributed" wrapText="1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45" xfId="0" applyFont="1" applyBorder="1" applyAlignment="1">
      <alignment horizontal="left" vertical="distributed"/>
    </xf>
    <xf numFmtId="0" fontId="8" fillId="0" borderId="46" xfId="0" applyFont="1" applyBorder="1" applyAlignment="1">
      <alignment horizontal="left" vertical="distributed"/>
    </xf>
    <xf numFmtId="0" fontId="8" fillId="0" borderId="4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49" fontId="0" fillId="0" borderId="73" xfId="0" applyNumberForma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textRotation="90" wrapText="1"/>
    </xf>
    <xf numFmtId="0" fontId="10" fillId="2" borderId="73" xfId="0" applyFont="1" applyFill="1" applyBorder="1" applyAlignment="1">
      <alignment horizontal="center" vertical="center" textRotation="90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zoomScale="70" zoomScaleNormal="70" zoomScaleSheetLayoutView="85" workbookViewId="0">
      <pane xSplit="2" ySplit="11" topLeftCell="C18" activePane="bottomRight" state="frozen"/>
      <selection pane="topRight" activeCell="D1" sqref="D1"/>
      <selection pane="bottomLeft" activeCell="A12" sqref="A12"/>
      <selection pane="bottomRight" activeCell="Z52" sqref="Z52"/>
    </sheetView>
  </sheetViews>
  <sheetFormatPr defaultRowHeight="14.25"/>
  <cols>
    <col min="1" max="1" width="4.875" style="42" customWidth="1"/>
    <col min="2" max="2" width="36.875" style="55" customWidth="1"/>
    <col min="3" max="3" width="6.75" style="42" customWidth="1"/>
    <col min="4" max="4" width="8.75" style="42" customWidth="1"/>
    <col min="5" max="5" width="4" style="42" customWidth="1"/>
    <col min="6" max="6" width="4.25" style="42" customWidth="1"/>
    <col min="7" max="8" width="3.5" style="42" customWidth="1"/>
    <col min="9" max="9" width="4.125" style="42" customWidth="1"/>
    <col min="10" max="10" width="4" style="42" customWidth="1"/>
    <col min="11" max="11" width="4.25" style="42" customWidth="1"/>
    <col min="12" max="13" width="3.125" style="42" customWidth="1"/>
    <col min="14" max="16" width="3.5" style="42" customWidth="1"/>
    <col min="17" max="17" width="3.875" style="42" customWidth="1"/>
    <col min="18" max="20" width="3.125" style="42" customWidth="1"/>
    <col min="21" max="23" width="3.625" style="42" customWidth="1"/>
    <col min="24" max="24" width="4" style="42" customWidth="1"/>
    <col min="25" max="26" width="3.125" style="42" customWidth="1"/>
    <col min="27" max="27" width="4.125" style="42" customWidth="1"/>
    <col min="28" max="30" width="3.75" style="42" customWidth="1"/>
    <col min="31" max="31" width="3.125" style="42" customWidth="1"/>
    <col min="32" max="33" width="3.625" style="42" customWidth="1"/>
    <col min="34" max="34" width="3.125" style="42" customWidth="1"/>
    <col min="35" max="37" width="4" style="42" customWidth="1"/>
    <col min="38" max="48" width="9" style="42"/>
    <col min="49" max="16384" width="9" style="14"/>
  </cols>
  <sheetData>
    <row r="1" spans="1:37" ht="15.75">
      <c r="B1" s="163" t="s">
        <v>30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5"/>
      <c r="W1" s="15"/>
      <c r="X1" s="16"/>
      <c r="Y1" s="16"/>
      <c r="Z1" s="16"/>
      <c r="AA1" s="16"/>
      <c r="AB1" s="16"/>
      <c r="AC1" s="16"/>
      <c r="AD1" s="16"/>
      <c r="AE1" s="16"/>
    </row>
    <row r="2" spans="1:37" ht="15">
      <c r="B2" s="7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</row>
    <row r="3" spans="1:37" ht="15">
      <c r="A3" s="18"/>
      <c r="B3" s="74" t="s">
        <v>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54"/>
      <c r="AG3" s="54"/>
      <c r="AH3" s="54"/>
      <c r="AI3" s="54"/>
      <c r="AJ3" s="54"/>
      <c r="AK3" s="54"/>
    </row>
    <row r="4" spans="1:37" ht="16.350000000000001" customHeight="1">
      <c r="A4" s="43"/>
      <c r="B4" s="74" t="s">
        <v>78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43"/>
      <c r="AG4" s="43"/>
      <c r="AH4" s="43"/>
      <c r="AI4" s="43"/>
      <c r="AJ4" s="43"/>
      <c r="AK4" s="43"/>
    </row>
    <row r="5" spans="1:37" ht="16.350000000000001" customHeight="1">
      <c r="A5" s="43"/>
      <c r="B5" s="74" t="s">
        <v>77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43"/>
      <c r="AG5" s="43"/>
      <c r="AH5" s="43"/>
      <c r="AI5" s="43"/>
      <c r="AJ5" s="43"/>
      <c r="AK5" s="43"/>
    </row>
    <row r="6" spans="1:37">
      <c r="A6" s="18"/>
      <c r="B6" s="74" t="s">
        <v>32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54"/>
      <c r="AG6" s="54"/>
      <c r="AH6" s="54"/>
      <c r="AI6" s="54"/>
      <c r="AJ6" s="54"/>
      <c r="AK6" s="54"/>
    </row>
    <row r="7" spans="1:37" ht="18.75" thickBot="1">
      <c r="A7" s="18"/>
      <c r="B7" s="75" t="s">
        <v>33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9"/>
      <c r="Z7" s="19"/>
      <c r="AA7" s="19"/>
      <c r="AB7" s="19"/>
      <c r="AC7" s="19"/>
      <c r="AD7" s="19"/>
      <c r="AE7" s="19"/>
      <c r="AF7" s="1"/>
      <c r="AG7" s="1"/>
      <c r="AH7" s="1"/>
      <c r="AI7" s="1"/>
      <c r="AJ7" s="1"/>
      <c r="AK7" s="1"/>
    </row>
    <row r="8" spans="1:37" ht="18.75" customHeight="1" thickBot="1">
      <c r="A8" s="172" t="s">
        <v>0</v>
      </c>
      <c r="B8" s="175" t="s">
        <v>81</v>
      </c>
      <c r="C8" s="178" t="s">
        <v>2</v>
      </c>
      <c r="D8" s="181" t="s">
        <v>16</v>
      </c>
      <c r="E8" s="181"/>
      <c r="F8" s="181"/>
      <c r="G8" s="181"/>
      <c r="H8" s="181"/>
      <c r="I8" s="181"/>
      <c r="J8" s="182" t="s">
        <v>3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4"/>
      <c r="X8" s="182" t="s">
        <v>4</v>
      </c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4"/>
    </row>
    <row r="9" spans="1:37" ht="15" thickBot="1">
      <c r="A9" s="173"/>
      <c r="B9" s="176"/>
      <c r="C9" s="179"/>
      <c r="D9" s="185" t="s">
        <v>5</v>
      </c>
      <c r="E9" s="196" t="s">
        <v>6</v>
      </c>
      <c r="F9" s="197"/>
      <c r="G9" s="197"/>
      <c r="H9" s="197"/>
      <c r="I9" s="197"/>
      <c r="J9" s="159">
        <v>1</v>
      </c>
      <c r="K9" s="160"/>
      <c r="L9" s="160"/>
      <c r="M9" s="160"/>
      <c r="N9" s="160"/>
      <c r="O9" s="160"/>
      <c r="P9" s="161"/>
      <c r="Q9" s="159">
        <v>2</v>
      </c>
      <c r="R9" s="160"/>
      <c r="S9" s="160"/>
      <c r="T9" s="160"/>
      <c r="U9" s="160"/>
      <c r="V9" s="160"/>
      <c r="W9" s="161"/>
      <c r="X9" s="191">
        <v>3</v>
      </c>
      <c r="Y9" s="192"/>
      <c r="Z9" s="192"/>
      <c r="AA9" s="192"/>
      <c r="AB9" s="176"/>
      <c r="AC9" s="32"/>
      <c r="AD9" s="32"/>
      <c r="AE9" s="182">
        <v>4</v>
      </c>
      <c r="AF9" s="183"/>
      <c r="AG9" s="183"/>
      <c r="AH9" s="183"/>
      <c r="AI9" s="183"/>
      <c r="AJ9" s="183"/>
      <c r="AK9" s="184"/>
    </row>
    <row r="10" spans="1:37" ht="72.75" customHeight="1" thickBot="1">
      <c r="A10" s="174"/>
      <c r="B10" s="177"/>
      <c r="C10" s="180"/>
      <c r="D10" s="186"/>
      <c r="E10" s="33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5" t="s">
        <v>7</v>
      </c>
      <c r="K10" s="36" t="s">
        <v>8</v>
      </c>
      <c r="L10" s="37" t="s">
        <v>9</v>
      </c>
      <c r="M10" s="37" t="s">
        <v>10</v>
      </c>
      <c r="N10" s="38" t="s">
        <v>11</v>
      </c>
      <c r="O10" s="39" t="s">
        <v>1</v>
      </c>
      <c r="P10" s="40" t="s">
        <v>2</v>
      </c>
      <c r="Q10" s="35" t="s">
        <v>7</v>
      </c>
      <c r="R10" s="36" t="s">
        <v>8</v>
      </c>
      <c r="S10" s="37" t="s">
        <v>9</v>
      </c>
      <c r="T10" s="37" t="s">
        <v>10</v>
      </c>
      <c r="U10" s="38" t="s">
        <v>11</v>
      </c>
      <c r="V10" s="39" t="s">
        <v>1</v>
      </c>
      <c r="W10" s="41" t="s">
        <v>2</v>
      </c>
      <c r="X10" s="35" t="s">
        <v>7</v>
      </c>
      <c r="Y10" s="36" t="s">
        <v>8</v>
      </c>
      <c r="Z10" s="37" t="s">
        <v>9</v>
      </c>
      <c r="AA10" s="37" t="s">
        <v>10</v>
      </c>
      <c r="AB10" s="38" t="s">
        <v>11</v>
      </c>
      <c r="AC10" s="39" t="s">
        <v>1</v>
      </c>
      <c r="AD10" s="41" t="s">
        <v>2</v>
      </c>
      <c r="AE10" s="35" t="s">
        <v>7</v>
      </c>
      <c r="AF10" s="37" t="s">
        <v>8</v>
      </c>
      <c r="AG10" s="37" t="s">
        <v>9</v>
      </c>
      <c r="AH10" s="37" t="s">
        <v>10</v>
      </c>
      <c r="AI10" s="37" t="s">
        <v>11</v>
      </c>
      <c r="AJ10" s="39" t="s">
        <v>1</v>
      </c>
      <c r="AK10" s="41" t="s">
        <v>2</v>
      </c>
    </row>
    <row r="11" spans="1:37" ht="18" customHeight="1">
      <c r="A11" s="193" t="s">
        <v>13</v>
      </c>
      <c r="B11" s="194"/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4"/>
      <c r="R11" s="194"/>
      <c r="S11" s="194"/>
      <c r="T11" s="194"/>
      <c r="U11" s="194"/>
      <c r="V11" s="194"/>
      <c r="W11" s="194"/>
      <c r="X11" s="195"/>
      <c r="Y11" s="195"/>
      <c r="Z11" s="195"/>
      <c r="AA11" s="195"/>
      <c r="AB11" s="195"/>
      <c r="AC11" s="195"/>
      <c r="AD11" s="195"/>
      <c r="AE11" s="194"/>
      <c r="AF11" s="194"/>
      <c r="AG11" s="194"/>
      <c r="AH11" s="194"/>
      <c r="AI11" s="194"/>
      <c r="AJ11" s="194"/>
      <c r="AK11" s="194"/>
    </row>
    <row r="12" spans="1:37" ht="18" customHeight="1">
      <c r="A12" s="79"/>
      <c r="B12" s="80" t="s">
        <v>34</v>
      </c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</row>
    <row r="13" spans="1:37" ht="18" customHeight="1">
      <c r="A13" s="44">
        <v>1</v>
      </c>
      <c r="B13" s="146" t="s">
        <v>35</v>
      </c>
      <c r="C13" s="132">
        <f>SUM(P13,W13,AD13,AK13)</f>
        <v>11</v>
      </c>
      <c r="D13" s="116">
        <f t="shared" ref="D13:D22" si="0">SUM(E13:I13)</f>
        <v>90</v>
      </c>
      <c r="E13" s="59">
        <f t="shared" ref="E13:I14" si="1">SUM(J13,Q13,X13,AE13)</f>
        <v>0</v>
      </c>
      <c r="F13" s="60">
        <f t="shared" si="1"/>
        <v>0</v>
      </c>
      <c r="G13" s="58">
        <f t="shared" si="1"/>
        <v>90</v>
      </c>
      <c r="H13" s="58">
        <f t="shared" si="1"/>
        <v>0</v>
      </c>
      <c r="I13" s="58">
        <f t="shared" si="1"/>
        <v>0</v>
      </c>
      <c r="J13" s="12"/>
      <c r="K13" s="9"/>
      <c r="L13" s="9">
        <v>30</v>
      </c>
      <c r="M13" s="9"/>
      <c r="N13" s="11"/>
      <c r="O13" s="13" t="s">
        <v>48</v>
      </c>
      <c r="P13" s="6">
        <v>3</v>
      </c>
      <c r="Q13" s="12"/>
      <c r="R13" s="9"/>
      <c r="S13" s="9">
        <v>30</v>
      </c>
      <c r="T13" s="9"/>
      <c r="U13" s="11"/>
      <c r="V13" s="11" t="s">
        <v>48</v>
      </c>
      <c r="W13" s="8">
        <v>3</v>
      </c>
      <c r="X13" s="10"/>
      <c r="Y13" s="9"/>
      <c r="Z13" s="9">
        <v>30</v>
      </c>
      <c r="AA13" s="9"/>
      <c r="AB13" s="11"/>
      <c r="AC13" s="11" t="s">
        <v>49</v>
      </c>
      <c r="AD13" s="10">
        <v>5</v>
      </c>
      <c r="AE13" s="12"/>
      <c r="AF13" s="9"/>
      <c r="AG13" s="9"/>
      <c r="AH13" s="9"/>
      <c r="AI13" s="11"/>
      <c r="AJ13" s="11"/>
      <c r="AK13" s="8"/>
    </row>
    <row r="14" spans="1:37" ht="18" customHeight="1">
      <c r="A14" s="44">
        <v>2</v>
      </c>
      <c r="B14" s="147" t="s">
        <v>36</v>
      </c>
      <c r="C14" s="132">
        <f>SUM(P14,W14,AD14,AK14)</f>
        <v>5</v>
      </c>
      <c r="D14" s="116">
        <f t="shared" si="0"/>
        <v>30</v>
      </c>
      <c r="E14" s="59">
        <f t="shared" si="1"/>
        <v>0</v>
      </c>
      <c r="F14" s="60">
        <f t="shared" si="1"/>
        <v>0</v>
      </c>
      <c r="G14" s="58">
        <f t="shared" si="1"/>
        <v>30</v>
      </c>
      <c r="H14" s="58">
        <f t="shared" si="1"/>
        <v>0</v>
      </c>
      <c r="I14" s="58">
        <f t="shared" si="1"/>
        <v>0</v>
      </c>
      <c r="J14" s="12"/>
      <c r="K14" s="9"/>
      <c r="L14" s="9"/>
      <c r="M14" s="9"/>
      <c r="N14" s="11"/>
      <c r="O14" s="13"/>
      <c r="P14" s="6"/>
      <c r="Q14" s="12"/>
      <c r="R14" s="9"/>
      <c r="S14" s="9">
        <v>30</v>
      </c>
      <c r="T14" s="9"/>
      <c r="U14" s="11"/>
      <c r="V14" s="11" t="s">
        <v>49</v>
      </c>
      <c r="W14" s="8">
        <v>5</v>
      </c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1"/>
      <c r="AK14" s="8"/>
    </row>
    <row r="15" spans="1:37" ht="26.25" customHeight="1">
      <c r="A15" s="79"/>
      <c r="B15" s="80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0"/>
      <c r="R15" s="80"/>
      <c r="S15" s="80"/>
      <c r="T15" s="80"/>
      <c r="U15" s="80"/>
      <c r="V15" s="80"/>
      <c r="W15" s="80"/>
      <c r="X15" s="81"/>
      <c r="Y15" s="81"/>
      <c r="Z15" s="81"/>
      <c r="AA15" s="81"/>
      <c r="AB15" s="81"/>
      <c r="AC15" s="81"/>
      <c r="AD15" s="81"/>
      <c r="AE15" s="115"/>
      <c r="AF15" s="115"/>
      <c r="AG15" s="115"/>
      <c r="AH15" s="115"/>
      <c r="AI15" s="115"/>
      <c r="AJ15" s="115"/>
      <c r="AK15" s="115"/>
    </row>
    <row r="16" spans="1:37" ht="18" customHeight="1">
      <c r="A16" s="44">
        <v>3</v>
      </c>
      <c r="B16" s="82" t="s">
        <v>38</v>
      </c>
      <c r="C16" s="132">
        <f>SUM(P16,W16,AD16,AK16)</f>
        <v>3</v>
      </c>
      <c r="D16" s="116">
        <f t="shared" si="0"/>
        <v>30</v>
      </c>
      <c r="E16" s="59">
        <f t="shared" ref="E16:I19" si="2">SUM(J16,Q16,X16,AE16)</f>
        <v>0</v>
      </c>
      <c r="F16" s="60">
        <f t="shared" si="2"/>
        <v>0</v>
      </c>
      <c r="G16" s="58">
        <f t="shared" si="2"/>
        <v>0</v>
      </c>
      <c r="H16" s="58">
        <f t="shared" si="2"/>
        <v>30</v>
      </c>
      <c r="I16" s="58">
        <f t="shared" si="2"/>
        <v>0</v>
      </c>
      <c r="J16" s="12"/>
      <c r="K16" s="9"/>
      <c r="L16" s="9"/>
      <c r="M16" s="9">
        <v>30</v>
      </c>
      <c r="N16" s="9"/>
      <c r="O16" s="11" t="s">
        <v>49</v>
      </c>
      <c r="P16" s="5">
        <v>3</v>
      </c>
      <c r="Q16" s="7"/>
      <c r="R16" s="6"/>
      <c r="S16" s="6"/>
      <c r="T16" s="6"/>
      <c r="U16" s="6"/>
      <c r="V16" s="3"/>
      <c r="W16" s="5"/>
      <c r="X16" s="10"/>
      <c r="Y16" s="9"/>
      <c r="Z16" s="9"/>
      <c r="AA16" s="9"/>
      <c r="AB16" s="11"/>
      <c r="AC16" s="11"/>
      <c r="AD16" s="10"/>
      <c r="AE16" s="12"/>
      <c r="AF16" s="9"/>
      <c r="AG16" s="9"/>
      <c r="AH16" s="9"/>
      <c r="AI16" s="11"/>
      <c r="AJ16" s="13"/>
      <c r="AK16" s="20"/>
    </row>
    <row r="17" spans="1:48" ht="18" customHeight="1">
      <c r="A17" s="44">
        <v>4</v>
      </c>
      <c r="B17" s="82" t="s">
        <v>68</v>
      </c>
      <c r="C17" s="132">
        <f>SUM(P17,W17,AD17,AK17)</f>
        <v>3</v>
      </c>
      <c r="D17" s="116">
        <f t="shared" si="0"/>
        <v>30</v>
      </c>
      <c r="E17" s="59">
        <f t="shared" si="2"/>
        <v>0</v>
      </c>
      <c r="F17" s="60">
        <f t="shared" si="2"/>
        <v>0</v>
      </c>
      <c r="G17" s="58">
        <f t="shared" si="2"/>
        <v>0</v>
      </c>
      <c r="H17" s="58">
        <f t="shared" si="2"/>
        <v>30</v>
      </c>
      <c r="I17" s="58">
        <f t="shared" si="2"/>
        <v>0</v>
      </c>
      <c r="J17" s="12"/>
      <c r="K17" s="9"/>
      <c r="L17" s="9"/>
      <c r="M17" s="9"/>
      <c r="N17" s="9"/>
      <c r="O17" s="11"/>
      <c r="P17" s="6"/>
      <c r="Q17" s="12"/>
      <c r="R17" s="6"/>
      <c r="S17" s="6"/>
      <c r="T17" s="6"/>
      <c r="U17" s="6"/>
      <c r="V17" s="3"/>
      <c r="W17" s="20"/>
      <c r="X17" s="10"/>
      <c r="Y17" s="9"/>
      <c r="Z17" s="9"/>
      <c r="AA17" s="9">
        <v>30</v>
      </c>
      <c r="AB17" s="11"/>
      <c r="AC17" s="11" t="s">
        <v>49</v>
      </c>
      <c r="AD17" s="10">
        <v>3</v>
      </c>
      <c r="AE17" s="12"/>
      <c r="AF17" s="9"/>
      <c r="AG17" s="9"/>
      <c r="AH17" s="9"/>
      <c r="AI17" s="11"/>
      <c r="AJ17" s="13"/>
      <c r="AK17" s="20"/>
    </row>
    <row r="18" spans="1:48" ht="18" customHeight="1">
      <c r="A18" s="44">
        <v>5</v>
      </c>
      <c r="B18" s="88" t="s">
        <v>39</v>
      </c>
      <c r="C18" s="132">
        <f>SUM(P18,W18,AD18,AK18)</f>
        <v>3</v>
      </c>
      <c r="D18" s="116">
        <f t="shared" si="0"/>
        <v>30</v>
      </c>
      <c r="E18" s="59">
        <f t="shared" si="2"/>
        <v>0</v>
      </c>
      <c r="F18" s="60">
        <f t="shared" si="2"/>
        <v>0</v>
      </c>
      <c r="G18" s="58">
        <f t="shared" si="2"/>
        <v>0</v>
      </c>
      <c r="H18" s="58">
        <f t="shared" si="2"/>
        <v>30</v>
      </c>
      <c r="I18" s="58">
        <f t="shared" si="2"/>
        <v>0</v>
      </c>
      <c r="J18" s="12"/>
      <c r="K18" s="9"/>
      <c r="L18" s="9"/>
      <c r="M18" s="9"/>
      <c r="N18" s="11"/>
      <c r="O18" s="13"/>
      <c r="P18" s="6"/>
      <c r="Q18" s="12"/>
      <c r="R18" s="9"/>
      <c r="S18" s="9"/>
      <c r="T18" s="9">
        <v>30</v>
      </c>
      <c r="U18" s="11"/>
      <c r="V18" s="11" t="s">
        <v>49</v>
      </c>
      <c r="W18" s="8">
        <v>3</v>
      </c>
      <c r="X18" s="10"/>
      <c r="Y18" s="9"/>
      <c r="Z18" s="9"/>
      <c r="AA18" s="9"/>
      <c r="AB18" s="11"/>
      <c r="AC18" s="11"/>
      <c r="AD18" s="10"/>
      <c r="AE18" s="12"/>
      <c r="AF18" s="9"/>
      <c r="AG18" s="9"/>
      <c r="AH18" s="9"/>
      <c r="AI18" s="11"/>
      <c r="AJ18" s="11"/>
      <c r="AK18" s="8"/>
    </row>
    <row r="19" spans="1:48" ht="18" customHeight="1">
      <c r="A19" s="44">
        <v>6</v>
      </c>
      <c r="B19" s="82" t="s">
        <v>40</v>
      </c>
      <c r="C19" s="132">
        <f>SUM(P19,W19,AD19,AK19)</f>
        <v>3</v>
      </c>
      <c r="D19" s="116">
        <f t="shared" si="0"/>
        <v>30</v>
      </c>
      <c r="E19" s="59">
        <f t="shared" si="2"/>
        <v>0</v>
      </c>
      <c r="F19" s="60">
        <f t="shared" si="2"/>
        <v>0</v>
      </c>
      <c r="G19" s="58">
        <f t="shared" si="2"/>
        <v>0</v>
      </c>
      <c r="H19" s="58">
        <f t="shared" si="2"/>
        <v>30</v>
      </c>
      <c r="I19" s="58">
        <f t="shared" si="2"/>
        <v>0</v>
      </c>
      <c r="J19" s="12"/>
      <c r="K19" s="9"/>
      <c r="L19" s="9"/>
      <c r="M19" s="9"/>
      <c r="N19" s="9"/>
      <c r="O19" s="11"/>
      <c r="P19" s="6"/>
      <c r="Q19" s="12"/>
      <c r="R19" s="6"/>
      <c r="S19" s="6"/>
      <c r="T19" s="6">
        <v>30</v>
      </c>
      <c r="U19" s="6"/>
      <c r="V19" s="3" t="s">
        <v>49</v>
      </c>
      <c r="W19" s="8">
        <v>3</v>
      </c>
      <c r="X19" s="10"/>
      <c r="Y19" s="9"/>
      <c r="Z19" s="9"/>
      <c r="AA19" s="9"/>
      <c r="AB19" s="11"/>
      <c r="AC19" s="11"/>
      <c r="AD19" s="10"/>
      <c r="AE19" s="12"/>
      <c r="AF19" s="9"/>
      <c r="AG19" s="9"/>
      <c r="AH19" s="9"/>
      <c r="AI19" s="11"/>
      <c r="AJ19" s="13"/>
      <c r="AK19" s="20"/>
    </row>
    <row r="20" spans="1:48" ht="18" customHeight="1">
      <c r="A20" s="79"/>
      <c r="B20" s="80" t="s">
        <v>41</v>
      </c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0"/>
      <c r="R20" s="80"/>
      <c r="S20" s="80"/>
      <c r="T20" s="80"/>
      <c r="U20" s="80"/>
      <c r="V20" s="80"/>
      <c r="W20" s="80"/>
      <c r="X20" s="81"/>
      <c r="Y20" s="81"/>
      <c r="Z20" s="81"/>
      <c r="AA20" s="81"/>
      <c r="AB20" s="81"/>
      <c r="AC20" s="81"/>
      <c r="AD20" s="81"/>
      <c r="AE20" s="80"/>
      <c r="AF20" s="80"/>
      <c r="AG20" s="80"/>
      <c r="AH20" s="80"/>
      <c r="AI20" s="80"/>
      <c r="AJ20" s="80"/>
      <c r="AK20" s="80"/>
    </row>
    <row r="21" spans="1:48" ht="18" customHeight="1">
      <c r="A21" s="44">
        <v>7</v>
      </c>
      <c r="B21" s="82" t="s">
        <v>58</v>
      </c>
      <c r="C21" s="122">
        <f>SUM(P21,W21,AD21,AK21)</f>
        <v>2</v>
      </c>
      <c r="D21" s="116">
        <f t="shared" si="0"/>
        <v>15</v>
      </c>
      <c r="E21" s="59">
        <f t="shared" ref="E21:I22" si="3">SUM(J21,Q21,X21,AE21)</f>
        <v>15</v>
      </c>
      <c r="F21" s="60">
        <f t="shared" si="3"/>
        <v>0</v>
      </c>
      <c r="G21" s="58">
        <f t="shared" si="3"/>
        <v>0</v>
      </c>
      <c r="H21" s="58">
        <f t="shared" si="3"/>
        <v>0</v>
      </c>
      <c r="I21" s="58">
        <f t="shared" si="3"/>
        <v>0</v>
      </c>
      <c r="J21" s="12">
        <v>15</v>
      </c>
      <c r="K21" s="9"/>
      <c r="L21" s="9"/>
      <c r="M21" s="9"/>
      <c r="N21" s="11"/>
      <c r="O21" s="13" t="s">
        <v>48</v>
      </c>
      <c r="P21" s="8">
        <v>2</v>
      </c>
      <c r="Q21" s="12"/>
      <c r="R21" s="9"/>
      <c r="S21" s="9"/>
      <c r="T21" s="9"/>
      <c r="U21" s="11"/>
      <c r="V21" s="11"/>
      <c r="W21" s="8"/>
      <c r="X21" s="10"/>
      <c r="Y21" s="9"/>
      <c r="Z21" s="9"/>
      <c r="AA21" s="9"/>
      <c r="AB21" s="11"/>
      <c r="AC21" s="11"/>
      <c r="AD21" s="10"/>
      <c r="AE21" s="12"/>
      <c r="AF21" s="9"/>
      <c r="AG21" s="9"/>
      <c r="AH21" s="9"/>
      <c r="AI21" s="11"/>
      <c r="AJ21" s="11"/>
      <c r="AK21" s="8"/>
    </row>
    <row r="22" spans="1:48" ht="18" customHeight="1" thickBot="1">
      <c r="A22" s="76">
        <v>8</v>
      </c>
      <c r="B22" s="145" t="s">
        <v>59</v>
      </c>
      <c r="C22" s="122">
        <f>SUM(P22,W22,AD22,AK22)</f>
        <v>2</v>
      </c>
      <c r="D22" s="118">
        <f t="shared" si="0"/>
        <v>15</v>
      </c>
      <c r="E22" s="59">
        <f t="shared" si="3"/>
        <v>15</v>
      </c>
      <c r="F22" s="60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24">
        <v>15</v>
      </c>
      <c r="K22" s="26"/>
      <c r="L22" s="26"/>
      <c r="M22" s="26"/>
      <c r="N22" s="26"/>
      <c r="O22" s="22" t="s">
        <v>48</v>
      </c>
      <c r="P22" s="21">
        <v>2</v>
      </c>
      <c r="Q22" s="24"/>
      <c r="R22" s="26"/>
      <c r="S22" s="26"/>
      <c r="T22" s="26"/>
      <c r="U22" s="23"/>
      <c r="V22" s="27"/>
      <c r="W22" s="25"/>
      <c r="X22" s="21"/>
      <c r="Y22" s="26"/>
      <c r="Z22" s="26"/>
      <c r="AA22" s="26"/>
      <c r="AB22" s="23"/>
      <c r="AC22" s="23"/>
      <c r="AD22" s="21"/>
      <c r="AE22" s="24"/>
      <c r="AF22" s="26"/>
      <c r="AG22" s="26"/>
      <c r="AH22" s="26"/>
      <c r="AI22" s="23"/>
      <c r="AJ22" s="27"/>
      <c r="AK22" s="25"/>
    </row>
    <row r="23" spans="1:48" ht="25.5" customHeight="1" thickBot="1">
      <c r="A23" s="166" t="s">
        <v>12</v>
      </c>
      <c r="B23" s="167"/>
      <c r="C23" s="51">
        <f t="shared" ref="C23:AK23" si="4">SUM(C13:C22)</f>
        <v>32</v>
      </c>
      <c r="D23" s="49">
        <f t="shared" si="4"/>
        <v>270</v>
      </c>
      <c r="E23" s="48">
        <f t="shared" si="4"/>
        <v>30</v>
      </c>
      <c r="F23" s="50">
        <f t="shared" si="4"/>
        <v>0</v>
      </c>
      <c r="G23" s="50">
        <f t="shared" si="4"/>
        <v>120</v>
      </c>
      <c r="H23" s="50">
        <f t="shared" si="4"/>
        <v>120</v>
      </c>
      <c r="I23" s="50">
        <f t="shared" si="4"/>
        <v>0</v>
      </c>
      <c r="J23" s="50">
        <f t="shared" si="4"/>
        <v>30</v>
      </c>
      <c r="K23" s="50">
        <f t="shared" si="4"/>
        <v>0</v>
      </c>
      <c r="L23" s="50">
        <f t="shared" si="4"/>
        <v>30</v>
      </c>
      <c r="M23" s="50">
        <f t="shared" si="4"/>
        <v>30</v>
      </c>
      <c r="N23" s="50">
        <f t="shared" si="4"/>
        <v>0</v>
      </c>
      <c r="O23" s="50">
        <f t="shared" si="4"/>
        <v>0</v>
      </c>
      <c r="P23" s="50">
        <f t="shared" si="4"/>
        <v>10</v>
      </c>
      <c r="Q23" s="50">
        <f t="shared" si="4"/>
        <v>0</v>
      </c>
      <c r="R23" s="50">
        <f t="shared" si="4"/>
        <v>0</v>
      </c>
      <c r="S23" s="50">
        <f t="shared" si="4"/>
        <v>60</v>
      </c>
      <c r="T23" s="50">
        <f t="shared" si="4"/>
        <v>60</v>
      </c>
      <c r="U23" s="50">
        <f t="shared" si="4"/>
        <v>0</v>
      </c>
      <c r="V23" s="50">
        <f t="shared" si="4"/>
        <v>0</v>
      </c>
      <c r="W23" s="50">
        <f t="shared" si="4"/>
        <v>14</v>
      </c>
      <c r="X23" s="50">
        <f t="shared" si="4"/>
        <v>0</v>
      </c>
      <c r="Y23" s="50">
        <f t="shared" si="4"/>
        <v>0</v>
      </c>
      <c r="Z23" s="50">
        <f t="shared" si="4"/>
        <v>30</v>
      </c>
      <c r="AA23" s="50">
        <f t="shared" si="4"/>
        <v>30</v>
      </c>
      <c r="AB23" s="50">
        <f t="shared" si="4"/>
        <v>0</v>
      </c>
      <c r="AC23" s="50">
        <f t="shared" si="4"/>
        <v>0</v>
      </c>
      <c r="AD23" s="50">
        <f t="shared" si="4"/>
        <v>8</v>
      </c>
      <c r="AE23" s="50">
        <f t="shared" si="4"/>
        <v>0</v>
      </c>
      <c r="AF23" s="50">
        <f t="shared" si="4"/>
        <v>0</v>
      </c>
      <c r="AG23" s="50">
        <f t="shared" si="4"/>
        <v>0</v>
      </c>
      <c r="AH23" s="50">
        <f t="shared" si="4"/>
        <v>0</v>
      </c>
      <c r="AI23" s="50">
        <f t="shared" si="4"/>
        <v>0</v>
      </c>
      <c r="AJ23" s="50">
        <f t="shared" si="4"/>
        <v>0</v>
      </c>
      <c r="AK23" s="50">
        <f t="shared" si="4"/>
        <v>0</v>
      </c>
    </row>
    <row r="24" spans="1:48" ht="18" customHeight="1" thickBot="1">
      <c r="A24" s="168" t="s">
        <v>14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</row>
    <row r="25" spans="1:48" ht="18" customHeight="1">
      <c r="A25" s="46">
        <v>9</v>
      </c>
      <c r="B25" s="124" t="s">
        <v>45</v>
      </c>
      <c r="C25" s="121">
        <f>SUM(P25,W25,AD25,AK25)</f>
        <v>4</v>
      </c>
      <c r="D25" s="129">
        <f>SUM(E25:I25)</f>
        <v>60</v>
      </c>
      <c r="E25" s="59">
        <f t="shared" ref="E25:I27" si="5">SUM(J25,Q25,X25,AE25)</f>
        <v>0</v>
      </c>
      <c r="F25" s="60">
        <f t="shared" si="5"/>
        <v>0</v>
      </c>
      <c r="G25" s="58">
        <f t="shared" si="5"/>
        <v>60</v>
      </c>
      <c r="H25" s="58">
        <f t="shared" si="5"/>
        <v>0</v>
      </c>
      <c r="I25" s="58">
        <f t="shared" si="5"/>
        <v>0</v>
      </c>
      <c r="J25" s="46"/>
      <c r="K25" s="30"/>
      <c r="L25" s="30">
        <v>30</v>
      </c>
      <c r="M25" s="30"/>
      <c r="N25" s="30"/>
      <c r="O25" s="30" t="s">
        <v>48</v>
      </c>
      <c r="P25" s="31">
        <v>2</v>
      </c>
      <c r="Q25" s="46"/>
      <c r="R25" s="30"/>
      <c r="S25" s="30">
        <v>30</v>
      </c>
      <c r="T25" s="30"/>
      <c r="U25" s="30"/>
      <c r="V25" s="30" t="s">
        <v>48</v>
      </c>
      <c r="W25" s="31">
        <v>2</v>
      </c>
      <c r="X25" s="46"/>
      <c r="Y25" s="30"/>
      <c r="Z25" s="30"/>
      <c r="AA25" s="30"/>
      <c r="AB25" s="30"/>
      <c r="AC25" s="30"/>
      <c r="AD25" s="31"/>
      <c r="AE25" s="46"/>
      <c r="AF25" s="30"/>
      <c r="AG25" s="30"/>
      <c r="AH25" s="30"/>
      <c r="AI25" s="30"/>
      <c r="AJ25" s="30"/>
      <c r="AK25" s="31"/>
    </row>
    <row r="26" spans="1:48" ht="18" customHeight="1">
      <c r="A26" s="47">
        <v>10</v>
      </c>
      <c r="B26" s="125" t="s">
        <v>53</v>
      </c>
      <c r="C26" s="122">
        <f>SUM(P26,W26,AD26,AK26)</f>
        <v>15</v>
      </c>
      <c r="D26" s="148">
        <f>SUM(E26:I26)</f>
        <v>150</v>
      </c>
      <c r="E26" s="59">
        <f t="shared" si="5"/>
        <v>0</v>
      </c>
      <c r="F26" s="60">
        <f t="shared" si="5"/>
        <v>0</v>
      </c>
      <c r="G26" s="58">
        <f t="shared" si="5"/>
        <v>0</v>
      </c>
      <c r="H26" s="58">
        <f t="shared" si="5"/>
        <v>150</v>
      </c>
      <c r="I26" s="58">
        <f t="shared" si="5"/>
        <v>0</v>
      </c>
      <c r="J26" s="12"/>
      <c r="K26" s="9"/>
      <c r="L26" s="9"/>
      <c r="M26" s="9">
        <v>30</v>
      </c>
      <c r="N26" s="6"/>
      <c r="O26" s="6" t="s">
        <v>48</v>
      </c>
      <c r="P26" s="10">
        <v>3</v>
      </c>
      <c r="Q26" s="12"/>
      <c r="R26" s="9"/>
      <c r="S26" s="9"/>
      <c r="T26" s="9">
        <v>30</v>
      </c>
      <c r="U26" s="11"/>
      <c r="V26" s="13" t="s">
        <v>48</v>
      </c>
      <c r="W26" s="8">
        <v>3</v>
      </c>
      <c r="X26" s="10"/>
      <c r="Y26" s="9"/>
      <c r="Z26" s="9"/>
      <c r="AA26" s="9">
        <v>30</v>
      </c>
      <c r="AB26" s="11"/>
      <c r="AC26" s="11" t="s">
        <v>48</v>
      </c>
      <c r="AD26" s="10">
        <v>3</v>
      </c>
      <c r="AE26" s="12"/>
      <c r="AF26" s="9"/>
      <c r="AG26" s="9"/>
      <c r="AH26" s="9">
        <v>60</v>
      </c>
      <c r="AI26" s="11"/>
      <c r="AJ26" s="13" t="s">
        <v>48</v>
      </c>
      <c r="AK26" s="8">
        <v>6</v>
      </c>
    </row>
    <row r="27" spans="1:48" ht="18" customHeight="1" thickBot="1">
      <c r="A27" s="47">
        <v>11</v>
      </c>
      <c r="B27" s="89" t="s">
        <v>60</v>
      </c>
      <c r="C27" s="120">
        <f>SUM(P27,W27,AD27,AK27)</f>
        <v>20</v>
      </c>
      <c r="D27" s="149">
        <f>SUM(E27:I27)</f>
        <v>120</v>
      </c>
      <c r="E27" s="59">
        <f t="shared" si="5"/>
        <v>0</v>
      </c>
      <c r="F27" s="60">
        <f t="shared" si="5"/>
        <v>0</v>
      </c>
      <c r="G27" s="58">
        <f t="shared" si="5"/>
        <v>0</v>
      </c>
      <c r="H27" s="58">
        <f t="shared" si="5"/>
        <v>0</v>
      </c>
      <c r="I27" s="58">
        <f t="shared" si="5"/>
        <v>120</v>
      </c>
      <c r="J27" s="12"/>
      <c r="K27" s="9"/>
      <c r="L27" s="9"/>
      <c r="M27" s="9"/>
      <c r="N27" s="6">
        <v>30</v>
      </c>
      <c r="O27" s="6" t="s">
        <v>48</v>
      </c>
      <c r="P27" s="10">
        <v>4</v>
      </c>
      <c r="Q27" s="12"/>
      <c r="R27" s="9"/>
      <c r="S27" s="9"/>
      <c r="T27" s="9"/>
      <c r="U27" s="11">
        <v>30</v>
      </c>
      <c r="V27" s="13" t="s">
        <v>48</v>
      </c>
      <c r="W27" s="8">
        <v>4</v>
      </c>
      <c r="X27" s="10"/>
      <c r="Y27" s="9"/>
      <c r="Z27" s="9"/>
      <c r="AA27" s="9"/>
      <c r="AB27" s="11">
        <v>30</v>
      </c>
      <c r="AC27" s="11" t="s">
        <v>48</v>
      </c>
      <c r="AD27" s="10">
        <v>6</v>
      </c>
      <c r="AE27" s="12"/>
      <c r="AF27" s="9"/>
      <c r="AG27" s="9"/>
      <c r="AH27" s="9"/>
      <c r="AI27" s="11">
        <v>30</v>
      </c>
      <c r="AJ27" s="13" t="s">
        <v>48</v>
      </c>
      <c r="AK27" s="8">
        <v>6</v>
      </c>
    </row>
    <row r="28" spans="1:48" s="97" customFormat="1" ht="18" customHeight="1" thickBot="1">
      <c r="A28" s="170" t="s">
        <v>21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</row>
    <row r="29" spans="1:48" ht="18" customHeight="1">
      <c r="A29" s="45">
        <v>12</v>
      </c>
      <c r="B29" s="86" t="s">
        <v>55</v>
      </c>
      <c r="C29" s="134">
        <f t="shared" ref="C29:C34" si="6">SUM(P29,W29,AD29,AK29)</f>
        <v>4</v>
      </c>
      <c r="D29" s="129">
        <f t="shared" ref="D29:D34" si="7">SUM(E29:I29)</f>
        <v>30</v>
      </c>
      <c r="E29" s="59">
        <f t="shared" ref="E29:I34" si="8">SUM(J29,Q29,X29,AE29)</f>
        <v>15</v>
      </c>
      <c r="F29" s="60">
        <f t="shared" si="8"/>
        <v>0</v>
      </c>
      <c r="G29" s="58">
        <f t="shared" si="8"/>
        <v>0</v>
      </c>
      <c r="H29" s="58">
        <f t="shared" si="8"/>
        <v>15</v>
      </c>
      <c r="I29" s="58">
        <f t="shared" si="8"/>
        <v>0</v>
      </c>
      <c r="J29" s="12">
        <v>15</v>
      </c>
      <c r="K29" s="9"/>
      <c r="L29" s="9"/>
      <c r="M29" s="9">
        <v>15</v>
      </c>
      <c r="N29" s="11"/>
      <c r="O29" s="13" t="s">
        <v>48</v>
      </c>
      <c r="P29" s="10">
        <v>4</v>
      </c>
      <c r="Q29" s="12"/>
      <c r="R29" s="9"/>
      <c r="S29" s="9"/>
      <c r="T29" s="9"/>
      <c r="U29" s="11"/>
      <c r="V29" s="11"/>
      <c r="W29" s="8"/>
      <c r="X29" s="10"/>
      <c r="Y29" s="9"/>
      <c r="Z29" s="9"/>
      <c r="AA29" s="9"/>
      <c r="AB29" s="11"/>
      <c r="AC29" s="11"/>
      <c r="AD29" s="10"/>
      <c r="AE29" s="12"/>
      <c r="AF29" s="9"/>
      <c r="AG29" s="9"/>
      <c r="AH29" s="9"/>
      <c r="AI29" s="11"/>
      <c r="AJ29" s="11"/>
      <c r="AK29" s="8"/>
    </row>
    <row r="30" spans="1:48" ht="18" customHeight="1">
      <c r="A30" s="44">
        <f>A29+1</f>
        <v>13</v>
      </c>
      <c r="B30" s="87" t="s">
        <v>56</v>
      </c>
      <c r="C30" s="132">
        <f t="shared" si="6"/>
        <v>2</v>
      </c>
      <c r="D30" s="127">
        <f t="shared" si="7"/>
        <v>30</v>
      </c>
      <c r="E30" s="59">
        <f t="shared" si="8"/>
        <v>0</v>
      </c>
      <c r="F30" s="60">
        <f t="shared" si="8"/>
        <v>0</v>
      </c>
      <c r="G30" s="58">
        <f t="shared" si="8"/>
        <v>0</v>
      </c>
      <c r="H30" s="58">
        <f t="shared" si="8"/>
        <v>30</v>
      </c>
      <c r="I30" s="58">
        <f t="shared" si="8"/>
        <v>0</v>
      </c>
      <c r="J30" s="12"/>
      <c r="K30" s="9"/>
      <c r="L30" s="9"/>
      <c r="M30" s="9"/>
      <c r="N30" s="11"/>
      <c r="O30" s="13"/>
      <c r="P30" s="10"/>
      <c r="Q30" s="12"/>
      <c r="R30" s="9"/>
      <c r="S30" s="9"/>
      <c r="T30" s="9"/>
      <c r="U30" s="11"/>
      <c r="V30" s="11"/>
      <c r="W30" s="8"/>
      <c r="X30" s="10"/>
      <c r="Y30" s="9"/>
      <c r="Z30" s="9"/>
      <c r="AA30" s="9">
        <v>15</v>
      </c>
      <c r="AB30" s="11"/>
      <c r="AC30" s="11" t="s">
        <v>48</v>
      </c>
      <c r="AD30" s="10">
        <v>1</v>
      </c>
      <c r="AE30" s="12"/>
      <c r="AF30" s="9"/>
      <c r="AG30" s="9"/>
      <c r="AH30" s="9">
        <v>15</v>
      </c>
      <c r="AI30" s="11"/>
      <c r="AJ30" s="11" t="s">
        <v>48</v>
      </c>
      <c r="AK30" s="20">
        <v>1</v>
      </c>
    </row>
    <row r="31" spans="1:48" ht="18" customHeight="1">
      <c r="A31" s="44">
        <f>A30+1</f>
        <v>14</v>
      </c>
      <c r="B31" s="88" t="s">
        <v>44</v>
      </c>
      <c r="C31" s="132">
        <f t="shared" si="6"/>
        <v>6</v>
      </c>
      <c r="D31" s="127">
        <f t="shared" si="7"/>
        <v>60</v>
      </c>
      <c r="E31" s="59">
        <f t="shared" si="8"/>
        <v>0</v>
      </c>
      <c r="F31" s="60">
        <f t="shared" si="8"/>
        <v>0</v>
      </c>
      <c r="G31" s="58">
        <f t="shared" si="8"/>
        <v>60</v>
      </c>
      <c r="H31" s="58">
        <f t="shared" si="8"/>
        <v>0</v>
      </c>
      <c r="I31" s="58">
        <f t="shared" si="8"/>
        <v>0</v>
      </c>
      <c r="J31" s="12"/>
      <c r="K31" s="9"/>
      <c r="L31" s="9"/>
      <c r="M31" s="9"/>
      <c r="N31" s="11"/>
      <c r="O31" s="13"/>
      <c r="P31" s="10"/>
      <c r="Q31" s="12"/>
      <c r="R31" s="9"/>
      <c r="S31" s="9"/>
      <c r="T31" s="9"/>
      <c r="U31" s="11"/>
      <c r="V31" s="11"/>
      <c r="W31" s="8"/>
      <c r="X31" s="10"/>
      <c r="Y31" s="9"/>
      <c r="Z31" s="9">
        <v>30</v>
      </c>
      <c r="AA31" s="9"/>
      <c r="AB31" s="11"/>
      <c r="AC31" s="11" t="s">
        <v>48</v>
      </c>
      <c r="AD31" s="10">
        <v>3</v>
      </c>
      <c r="AE31" s="12"/>
      <c r="AF31" s="9"/>
      <c r="AG31" s="9">
        <v>30</v>
      </c>
      <c r="AH31" s="9"/>
      <c r="AI31" s="11"/>
      <c r="AJ31" s="11" t="s">
        <v>48</v>
      </c>
      <c r="AK31" s="8">
        <v>3</v>
      </c>
    </row>
    <row r="32" spans="1:48" ht="18" customHeight="1">
      <c r="A32" s="44">
        <f>A31+1</f>
        <v>15</v>
      </c>
      <c r="B32" s="88" t="s">
        <v>57</v>
      </c>
      <c r="C32" s="132">
        <f t="shared" si="6"/>
        <v>16</v>
      </c>
      <c r="D32" s="127">
        <f t="shared" si="7"/>
        <v>120</v>
      </c>
      <c r="E32" s="59">
        <f t="shared" si="8"/>
        <v>0</v>
      </c>
      <c r="F32" s="60">
        <f t="shared" si="8"/>
        <v>0</v>
      </c>
      <c r="G32" s="58">
        <f t="shared" si="8"/>
        <v>0</v>
      </c>
      <c r="H32" s="58">
        <f t="shared" si="8"/>
        <v>120</v>
      </c>
      <c r="I32" s="58">
        <f t="shared" si="8"/>
        <v>0</v>
      </c>
      <c r="J32" s="12"/>
      <c r="K32" s="9"/>
      <c r="L32" s="9"/>
      <c r="M32" s="9">
        <v>30</v>
      </c>
      <c r="N32" s="6"/>
      <c r="O32" s="13" t="s">
        <v>48</v>
      </c>
      <c r="P32" s="10">
        <v>4</v>
      </c>
      <c r="Q32" s="12"/>
      <c r="R32" s="9"/>
      <c r="S32" s="9"/>
      <c r="T32" s="9">
        <v>30</v>
      </c>
      <c r="U32" s="11"/>
      <c r="V32" s="11" t="s">
        <v>48</v>
      </c>
      <c r="W32" s="8">
        <v>4</v>
      </c>
      <c r="X32" s="10"/>
      <c r="Y32" s="9"/>
      <c r="Z32" s="9"/>
      <c r="AA32" s="9">
        <v>30</v>
      </c>
      <c r="AB32" s="11"/>
      <c r="AC32" s="11" t="s">
        <v>48</v>
      </c>
      <c r="AD32" s="10">
        <v>4</v>
      </c>
      <c r="AE32" s="12"/>
      <c r="AF32" s="9"/>
      <c r="AG32" s="9"/>
      <c r="AH32" s="9">
        <v>30</v>
      </c>
      <c r="AI32" s="11"/>
      <c r="AJ32" s="11" t="s">
        <v>49</v>
      </c>
      <c r="AK32" s="8">
        <v>4</v>
      </c>
    </row>
    <row r="33" spans="1:48" ht="18" customHeight="1">
      <c r="A33" s="44">
        <f>A32+1</f>
        <v>16</v>
      </c>
      <c r="B33" s="88" t="s">
        <v>67</v>
      </c>
      <c r="C33" s="132">
        <f t="shared" si="6"/>
        <v>4</v>
      </c>
      <c r="D33" s="127">
        <f t="shared" si="7"/>
        <v>30</v>
      </c>
      <c r="E33" s="59">
        <f t="shared" si="8"/>
        <v>0</v>
      </c>
      <c r="F33" s="60">
        <f t="shared" si="8"/>
        <v>0</v>
      </c>
      <c r="G33" s="58">
        <f t="shared" si="8"/>
        <v>0</v>
      </c>
      <c r="H33" s="58">
        <f t="shared" si="8"/>
        <v>30</v>
      </c>
      <c r="I33" s="58">
        <f t="shared" si="8"/>
        <v>0</v>
      </c>
      <c r="J33" s="12"/>
      <c r="K33" s="9"/>
      <c r="L33" s="9"/>
      <c r="M33" s="9">
        <v>15</v>
      </c>
      <c r="N33" s="9"/>
      <c r="O33" s="11" t="s">
        <v>48</v>
      </c>
      <c r="P33" s="10">
        <v>2</v>
      </c>
      <c r="Q33" s="12"/>
      <c r="R33" s="6"/>
      <c r="S33" s="4"/>
      <c r="T33" s="9">
        <v>15</v>
      </c>
      <c r="U33" s="11"/>
      <c r="V33" s="11" t="s">
        <v>48</v>
      </c>
      <c r="W33" s="8">
        <v>2</v>
      </c>
      <c r="X33" s="10"/>
      <c r="Y33" s="9"/>
      <c r="Z33" s="9"/>
      <c r="AA33" s="9"/>
      <c r="AB33" s="11"/>
      <c r="AC33" s="11"/>
      <c r="AD33" s="10"/>
      <c r="AE33" s="12"/>
      <c r="AF33" s="9"/>
      <c r="AG33" s="9"/>
      <c r="AH33" s="9"/>
      <c r="AI33" s="11"/>
      <c r="AJ33" s="11"/>
      <c r="AK33" s="8"/>
    </row>
    <row r="34" spans="1:48" ht="20.25" customHeight="1" thickBot="1">
      <c r="A34" s="44">
        <f>A33+1</f>
        <v>17</v>
      </c>
      <c r="B34" s="130" t="s">
        <v>50</v>
      </c>
      <c r="C34" s="133">
        <f t="shared" si="6"/>
        <v>4</v>
      </c>
      <c r="D34" s="128">
        <f t="shared" si="7"/>
        <v>0</v>
      </c>
      <c r="E34" s="59">
        <f t="shared" si="8"/>
        <v>0</v>
      </c>
      <c r="F34" s="60">
        <f t="shared" si="8"/>
        <v>0</v>
      </c>
      <c r="G34" s="58">
        <f t="shared" si="8"/>
        <v>0</v>
      </c>
      <c r="H34" s="58">
        <f t="shared" si="8"/>
        <v>0</v>
      </c>
      <c r="I34" s="58">
        <f t="shared" si="8"/>
        <v>0</v>
      </c>
      <c r="J34" s="12"/>
      <c r="K34" s="9"/>
      <c r="L34" s="9"/>
      <c r="M34" s="9"/>
      <c r="N34" s="11"/>
      <c r="O34" s="13"/>
      <c r="P34" s="10"/>
      <c r="Q34" s="12"/>
      <c r="R34" s="9"/>
      <c r="S34" s="9"/>
      <c r="T34" s="9"/>
      <c r="U34" s="11"/>
      <c r="V34" s="11"/>
      <c r="W34" s="8"/>
      <c r="X34" s="10"/>
      <c r="Y34" s="9"/>
      <c r="Z34" s="9"/>
      <c r="AA34" s="9"/>
      <c r="AB34" s="11"/>
      <c r="AC34" s="11" t="s">
        <v>48</v>
      </c>
      <c r="AD34" s="10">
        <v>4</v>
      </c>
      <c r="AE34" s="12"/>
      <c r="AF34" s="9"/>
      <c r="AG34" s="9"/>
      <c r="AH34" s="9"/>
      <c r="AI34" s="11"/>
      <c r="AJ34" s="11"/>
      <c r="AK34" s="8"/>
    </row>
    <row r="35" spans="1:48" s="29" customFormat="1" ht="22.5" customHeight="1" thickBot="1">
      <c r="A35" s="198" t="s">
        <v>22</v>
      </c>
      <c r="B35" s="199"/>
      <c r="C35" s="52">
        <f t="shared" ref="C35:N35" si="9">SUM(C25:C27,C29:C34)</f>
        <v>75</v>
      </c>
      <c r="D35" s="49">
        <f t="shared" si="9"/>
        <v>600</v>
      </c>
      <c r="E35" s="49">
        <f t="shared" si="9"/>
        <v>15</v>
      </c>
      <c r="F35" s="49">
        <f t="shared" si="9"/>
        <v>0</v>
      </c>
      <c r="G35" s="49">
        <f t="shared" si="9"/>
        <v>120</v>
      </c>
      <c r="H35" s="49">
        <f t="shared" si="9"/>
        <v>345</v>
      </c>
      <c r="I35" s="53">
        <f t="shared" si="9"/>
        <v>120</v>
      </c>
      <c r="J35" s="49">
        <f t="shared" si="9"/>
        <v>15</v>
      </c>
      <c r="K35" s="49">
        <f t="shared" si="9"/>
        <v>0</v>
      </c>
      <c r="L35" s="49">
        <f t="shared" si="9"/>
        <v>30</v>
      </c>
      <c r="M35" s="49">
        <f t="shared" si="9"/>
        <v>90</v>
      </c>
      <c r="N35" s="49">
        <f t="shared" si="9"/>
        <v>30</v>
      </c>
      <c r="O35" s="49"/>
      <c r="P35" s="53">
        <f t="shared" ref="P35:U35" si="10">SUM(P25:P27,P29:P34)</f>
        <v>19</v>
      </c>
      <c r="Q35" s="49">
        <f t="shared" si="10"/>
        <v>0</v>
      </c>
      <c r="R35" s="49">
        <f t="shared" si="10"/>
        <v>0</v>
      </c>
      <c r="S35" s="49">
        <f t="shared" si="10"/>
        <v>30</v>
      </c>
      <c r="T35" s="49">
        <f t="shared" si="10"/>
        <v>75</v>
      </c>
      <c r="U35" s="49">
        <f t="shared" si="10"/>
        <v>30</v>
      </c>
      <c r="V35" s="49"/>
      <c r="W35" s="53">
        <f t="shared" ref="W35:AB35" si="11">SUM(W25:W27,W29:W34)</f>
        <v>15</v>
      </c>
      <c r="X35" s="49">
        <f t="shared" si="11"/>
        <v>0</v>
      </c>
      <c r="Y35" s="49">
        <f t="shared" si="11"/>
        <v>0</v>
      </c>
      <c r="Z35" s="49">
        <f t="shared" si="11"/>
        <v>30</v>
      </c>
      <c r="AA35" s="49">
        <f t="shared" si="11"/>
        <v>75</v>
      </c>
      <c r="AB35" s="49">
        <f t="shared" si="11"/>
        <v>30</v>
      </c>
      <c r="AC35" s="49"/>
      <c r="AD35" s="53">
        <f t="shared" ref="AD35:AI35" si="12">SUM(AD25:AD27,AD29:AD34)</f>
        <v>21</v>
      </c>
      <c r="AE35" s="49">
        <f t="shared" si="12"/>
        <v>0</v>
      </c>
      <c r="AF35" s="49">
        <f t="shared" si="12"/>
        <v>0</v>
      </c>
      <c r="AG35" s="49">
        <f t="shared" si="12"/>
        <v>30</v>
      </c>
      <c r="AH35" s="49">
        <f t="shared" si="12"/>
        <v>105</v>
      </c>
      <c r="AI35" s="49">
        <f t="shared" si="12"/>
        <v>30</v>
      </c>
      <c r="AJ35" s="49"/>
      <c r="AK35" s="53">
        <f>SUM(AK25:AK27,AK29:AK34)</f>
        <v>20</v>
      </c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s="29" customFormat="1" ht="24.75" customHeight="1" thickBot="1">
      <c r="A36" s="198" t="s">
        <v>23</v>
      </c>
      <c r="B36" s="199"/>
      <c r="C36" s="52">
        <f t="shared" ref="C36:N36" si="13">SUM(C23,C35)</f>
        <v>107</v>
      </c>
      <c r="D36" s="49">
        <f t="shared" si="13"/>
        <v>870</v>
      </c>
      <c r="E36" s="49">
        <f t="shared" si="13"/>
        <v>45</v>
      </c>
      <c r="F36" s="49">
        <f t="shared" si="13"/>
        <v>0</v>
      </c>
      <c r="G36" s="49">
        <f t="shared" si="13"/>
        <v>240</v>
      </c>
      <c r="H36" s="49">
        <f t="shared" si="13"/>
        <v>465</v>
      </c>
      <c r="I36" s="53">
        <f t="shared" si="13"/>
        <v>120</v>
      </c>
      <c r="J36" s="49">
        <f t="shared" si="13"/>
        <v>45</v>
      </c>
      <c r="K36" s="49">
        <f t="shared" si="13"/>
        <v>0</v>
      </c>
      <c r="L36" s="49">
        <f t="shared" si="13"/>
        <v>60</v>
      </c>
      <c r="M36" s="49">
        <f t="shared" si="13"/>
        <v>120</v>
      </c>
      <c r="N36" s="49">
        <f t="shared" si="13"/>
        <v>30</v>
      </c>
      <c r="O36" s="49"/>
      <c r="P36" s="53">
        <f t="shared" ref="P36:U36" si="14">SUM(P23,P35)</f>
        <v>29</v>
      </c>
      <c r="Q36" s="49">
        <f t="shared" si="14"/>
        <v>0</v>
      </c>
      <c r="R36" s="49">
        <f t="shared" si="14"/>
        <v>0</v>
      </c>
      <c r="S36" s="49">
        <f t="shared" si="14"/>
        <v>90</v>
      </c>
      <c r="T36" s="49">
        <f t="shared" si="14"/>
        <v>135</v>
      </c>
      <c r="U36" s="49">
        <f t="shared" si="14"/>
        <v>30</v>
      </c>
      <c r="V36" s="49"/>
      <c r="W36" s="53">
        <f t="shared" ref="W36:AB36" si="15">SUM(W23,W35)</f>
        <v>29</v>
      </c>
      <c r="X36" s="49">
        <f t="shared" si="15"/>
        <v>0</v>
      </c>
      <c r="Y36" s="49">
        <f t="shared" si="15"/>
        <v>0</v>
      </c>
      <c r="Z36" s="49">
        <f t="shared" si="15"/>
        <v>60</v>
      </c>
      <c r="AA36" s="49">
        <f t="shared" si="15"/>
        <v>105</v>
      </c>
      <c r="AB36" s="49">
        <f t="shared" si="15"/>
        <v>30</v>
      </c>
      <c r="AC36" s="49"/>
      <c r="AD36" s="53">
        <f t="shared" ref="AD36:AI36" si="16">SUM(AD23,AD35)</f>
        <v>29</v>
      </c>
      <c r="AE36" s="49">
        <f t="shared" si="16"/>
        <v>0</v>
      </c>
      <c r="AF36" s="49">
        <f t="shared" si="16"/>
        <v>0</v>
      </c>
      <c r="AG36" s="49">
        <f t="shared" si="16"/>
        <v>30</v>
      </c>
      <c r="AH36" s="49">
        <f t="shared" si="16"/>
        <v>105</v>
      </c>
      <c r="AI36" s="49">
        <f t="shared" si="16"/>
        <v>30</v>
      </c>
      <c r="AJ36" s="49"/>
      <c r="AK36" s="53">
        <f>SUM(AK23,AK35)</f>
        <v>20</v>
      </c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s="29" customFormat="1" ht="31.5" customHeight="1" thickBot="1">
      <c r="A37" s="91"/>
      <c r="B37" s="92" t="s">
        <v>51</v>
      </c>
      <c r="C37" s="93"/>
      <c r="D37" s="94"/>
      <c r="E37" s="94"/>
      <c r="F37" s="94"/>
      <c r="G37" s="94"/>
      <c r="H37" s="94"/>
      <c r="I37" s="95"/>
      <c r="J37" s="94"/>
      <c r="K37" s="94"/>
      <c r="L37" s="94"/>
      <c r="M37" s="94"/>
      <c r="N37" s="94"/>
      <c r="O37" s="94"/>
      <c r="P37" s="95">
        <v>1</v>
      </c>
      <c r="Q37" s="94"/>
      <c r="R37" s="94"/>
      <c r="S37" s="94"/>
      <c r="T37" s="94"/>
      <c r="U37" s="94"/>
      <c r="V37" s="94"/>
      <c r="W37" s="95">
        <v>1</v>
      </c>
      <c r="X37" s="94"/>
      <c r="Y37" s="94"/>
      <c r="Z37" s="94"/>
      <c r="AA37" s="94"/>
      <c r="AB37" s="94"/>
      <c r="AC37" s="94"/>
      <c r="AD37" s="95">
        <v>1</v>
      </c>
      <c r="AE37" s="94"/>
      <c r="AF37" s="94"/>
      <c r="AG37" s="94"/>
      <c r="AH37" s="94"/>
      <c r="AI37" s="94"/>
      <c r="AJ37" s="94"/>
      <c r="AK37" s="95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s="57" customFormat="1" ht="19.5" customHeight="1" thickBot="1">
      <c r="A38" s="91"/>
      <c r="B38" s="92" t="s">
        <v>52</v>
      </c>
      <c r="C38" s="93"/>
      <c r="D38" s="94"/>
      <c r="E38" s="94"/>
      <c r="F38" s="94"/>
      <c r="G38" s="94"/>
      <c r="H38" s="94"/>
      <c r="I38" s="95"/>
      <c r="J38" s="94"/>
      <c r="K38" s="94"/>
      <c r="L38" s="94"/>
      <c r="M38" s="94"/>
      <c r="N38" s="94"/>
      <c r="O38" s="94"/>
      <c r="P38" s="95"/>
      <c r="Q38" s="94"/>
      <c r="R38" s="94"/>
      <c r="S38" s="94"/>
      <c r="T38" s="94"/>
      <c r="U38" s="94"/>
      <c r="V38" s="94"/>
      <c r="W38" s="95"/>
      <c r="X38" s="94"/>
      <c r="Y38" s="94"/>
      <c r="Z38" s="94"/>
      <c r="AA38" s="94"/>
      <c r="AB38" s="94"/>
      <c r="AC38" s="94"/>
      <c r="AD38" s="95"/>
      <c r="AE38" s="94"/>
      <c r="AF38" s="94"/>
      <c r="AG38" s="94"/>
      <c r="AH38" s="94"/>
      <c r="AI38" s="94"/>
      <c r="AJ38" s="94"/>
      <c r="AK38" s="95">
        <v>10</v>
      </c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ht="36.75" customHeight="1" thickBot="1">
      <c r="A39" s="182" t="s">
        <v>19</v>
      </c>
      <c r="B39" s="183"/>
      <c r="C39" s="78">
        <f>SUM(P39,W39,AD39,AK39)</f>
        <v>120</v>
      </c>
      <c r="D39" s="68">
        <f t="shared" ref="D39:I39" si="17">SUM(D36)</f>
        <v>870</v>
      </c>
      <c r="E39" s="68">
        <f t="shared" si="17"/>
        <v>45</v>
      </c>
      <c r="F39" s="68">
        <f t="shared" si="17"/>
        <v>0</v>
      </c>
      <c r="G39" s="68">
        <f t="shared" si="17"/>
        <v>240</v>
      </c>
      <c r="H39" s="68">
        <f t="shared" si="17"/>
        <v>465</v>
      </c>
      <c r="I39" s="68">
        <f t="shared" si="17"/>
        <v>120</v>
      </c>
      <c r="J39" s="182">
        <f>SUM(J36:N36)</f>
        <v>255</v>
      </c>
      <c r="K39" s="183"/>
      <c r="L39" s="183"/>
      <c r="M39" s="183"/>
      <c r="N39" s="184"/>
      <c r="O39" s="69"/>
      <c r="P39" s="69">
        <f>SUM(P36, P37:P38)</f>
        <v>30</v>
      </c>
      <c r="Q39" s="182">
        <f>SUM(Q36:U36)</f>
        <v>255</v>
      </c>
      <c r="R39" s="183"/>
      <c r="S39" s="183"/>
      <c r="T39" s="183"/>
      <c r="U39" s="184"/>
      <c r="V39" s="69"/>
      <c r="W39" s="69">
        <f>SUM(W36, W37:W38)</f>
        <v>30</v>
      </c>
      <c r="X39" s="182">
        <f>SUM(X36:AB36)</f>
        <v>195</v>
      </c>
      <c r="Y39" s="183"/>
      <c r="Z39" s="183"/>
      <c r="AA39" s="183"/>
      <c r="AB39" s="184"/>
      <c r="AC39" s="69"/>
      <c r="AD39" s="69">
        <f>SUM(AD36, AD37:AD38)</f>
        <v>30</v>
      </c>
      <c r="AE39" s="182">
        <f>SUM(AE36:AI36)</f>
        <v>165</v>
      </c>
      <c r="AF39" s="183"/>
      <c r="AG39" s="183"/>
      <c r="AH39" s="183"/>
      <c r="AI39" s="184"/>
      <c r="AJ39" s="69"/>
      <c r="AK39" s="69">
        <f>SUM(AK36, AK37:AK38)</f>
        <v>30</v>
      </c>
    </row>
    <row r="40" spans="1:48" ht="15" thickBot="1">
      <c r="A40" s="187" t="s">
        <v>20</v>
      </c>
      <c r="B40" s="188"/>
      <c r="C40" s="70">
        <f>SUM(V40,AJ40)</f>
        <v>120</v>
      </c>
      <c r="D40" s="70">
        <f>SUM(J40,X40)</f>
        <v>870</v>
      </c>
      <c r="E40" s="70"/>
      <c r="F40" s="70"/>
      <c r="G40" s="70"/>
      <c r="H40" s="70"/>
      <c r="I40" s="70"/>
      <c r="J40" s="187">
        <f>SUM(J39,Q39)</f>
        <v>510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9"/>
      <c r="V40" s="190">
        <f>SUM(P39,W39)</f>
        <v>60</v>
      </c>
      <c r="W40" s="190"/>
      <c r="X40" s="190">
        <f>SUM(X39,AE39)</f>
        <v>360</v>
      </c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>
        <f>SUM(AD39,AK39)</f>
        <v>60</v>
      </c>
      <c r="AK40" s="190"/>
    </row>
    <row r="41" spans="1:48">
      <c r="A41" s="18"/>
      <c r="B41" s="7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201"/>
      <c r="AK41" s="201"/>
    </row>
    <row r="42" spans="1:48" s="29" customFormat="1" ht="18" customHeight="1">
      <c r="A42" s="18"/>
      <c r="B42" s="7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s="29" customFormat="1" ht="18" customHeight="1">
      <c r="A43" s="18"/>
      <c r="B43" s="72" t="s">
        <v>28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s="29" customFormat="1" ht="17.25" customHeight="1">
      <c r="A44" s="28"/>
      <c r="B44" s="202" t="s">
        <v>15</v>
      </c>
      <c r="C44" s="202"/>
      <c r="D44" s="202"/>
      <c r="E44" s="202"/>
      <c r="F44" s="202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s="29" customFormat="1" ht="18" customHeight="1">
      <c r="A45" s="28"/>
      <c r="B45" s="202" t="s">
        <v>27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s="29" customFormat="1" ht="18" customHeight="1">
      <c r="A46" s="28"/>
      <c r="B46" s="203" t="s">
        <v>24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s="29" customFormat="1" ht="18" customHeight="1">
      <c r="A47" s="28"/>
      <c r="B47" s="29" t="s">
        <v>17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ht="18" customHeight="1">
      <c r="A48" s="28"/>
      <c r="B48" s="29" t="s">
        <v>18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1:48" ht="18" customHeight="1">
      <c r="A49" s="28"/>
      <c r="B49" s="203" t="s">
        <v>29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8"/>
      <c r="AJ49" s="28"/>
      <c r="AK49" s="28"/>
      <c r="AQ49" s="14"/>
      <c r="AR49" s="14"/>
      <c r="AS49" s="14"/>
      <c r="AT49" s="14"/>
      <c r="AU49" s="14"/>
      <c r="AV49" s="14"/>
    </row>
    <row r="50" spans="1:48">
      <c r="B50" s="200" t="s">
        <v>26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AQ50" s="14"/>
      <c r="AR50" s="14"/>
      <c r="AS50" s="14"/>
      <c r="AT50" s="14"/>
      <c r="AU50" s="14"/>
      <c r="AV50" s="14"/>
    </row>
    <row r="51" spans="1:48">
      <c r="A51" s="14"/>
      <c r="B51" s="200" t="s">
        <v>25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</row>
    <row r="52" spans="1:48" ht="22.5">
      <c r="A52" s="14"/>
      <c r="B52" s="55" t="s">
        <v>80</v>
      </c>
    </row>
    <row r="56" spans="1:48">
      <c r="A56" s="14"/>
      <c r="B56" s="14"/>
    </row>
    <row r="57" spans="1:48">
      <c r="B57" s="42"/>
    </row>
  </sheetData>
  <mergeCells count="41">
    <mergeCell ref="AJ40:AK40"/>
    <mergeCell ref="B51:O51"/>
    <mergeCell ref="AJ41:AK41"/>
    <mergeCell ref="B44:F44"/>
    <mergeCell ref="B45:O45"/>
    <mergeCell ref="B46:AK46"/>
    <mergeCell ref="B49:AH49"/>
    <mergeCell ref="B50:O50"/>
    <mergeCell ref="A35:B35"/>
    <mergeCell ref="A36:B36"/>
    <mergeCell ref="A39:B39"/>
    <mergeCell ref="J39:N39"/>
    <mergeCell ref="Q39:U39"/>
    <mergeCell ref="X39:AB39"/>
    <mergeCell ref="AE39:AI39"/>
    <mergeCell ref="A40:B40"/>
    <mergeCell ref="J40:U40"/>
    <mergeCell ref="V40:W40"/>
    <mergeCell ref="X40:AI40"/>
    <mergeCell ref="Q9:W9"/>
    <mergeCell ref="X9:AB9"/>
    <mergeCell ref="AE9:AK9"/>
    <mergeCell ref="A11:AK11"/>
    <mergeCell ref="E9:I9"/>
    <mergeCell ref="A23:B23"/>
    <mergeCell ref="A24:AK24"/>
    <mergeCell ref="A28:AK28"/>
    <mergeCell ref="A8:A10"/>
    <mergeCell ref="B8:B10"/>
    <mergeCell ref="C8:C10"/>
    <mergeCell ref="D8:I8"/>
    <mergeCell ref="J8:W8"/>
    <mergeCell ref="X8:AK8"/>
    <mergeCell ref="D9:D10"/>
    <mergeCell ref="J9:P9"/>
    <mergeCell ref="C7:X7"/>
    <mergeCell ref="B1:U1"/>
    <mergeCell ref="C3:AE3"/>
    <mergeCell ref="C4:AE4"/>
    <mergeCell ref="C5:Q5"/>
    <mergeCell ref="C6:Q6"/>
  </mergeCells>
  <phoneticPr fontId="4" type="noConversion"/>
  <printOptions horizontalCentered="1" verticalCentered="1"/>
  <pageMargins left="0.23622047244094491" right="0.23622047244094491" top="0" bottom="0.19685039370078741" header="0.31496062992125984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9"/>
  <sheetViews>
    <sheetView zoomScale="85" zoomScaleNormal="85" zoomScaleSheetLayoutView="85" workbookViewId="0">
      <pane xSplit="2" ySplit="11" topLeftCell="C51" activePane="bottomRight" state="frozen"/>
      <selection pane="topRight" activeCell="D1" sqref="D1"/>
      <selection pane="bottomLeft" activeCell="A12" sqref="A12"/>
      <selection pane="bottomRight" activeCell="B8" sqref="B8:B10"/>
    </sheetView>
  </sheetViews>
  <sheetFormatPr defaultRowHeight="14.25"/>
  <cols>
    <col min="1" max="1" width="4.875" style="42" customWidth="1"/>
    <col min="2" max="2" width="36.875" style="55" customWidth="1"/>
    <col min="3" max="3" width="6.75" style="42" customWidth="1"/>
    <col min="4" max="4" width="8.75" style="42" customWidth="1"/>
    <col min="5" max="5" width="4" style="42" customWidth="1"/>
    <col min="6" max="6" width="4.25" style="42" customWidth="1"/>
    <col min="7" max="8" width="3.5" style="42" customWidth="1"/>
    <col min="9" max="9" width="4.125" style="42" customWidth="1"/>
    <col min="10" max="10" width="4" style="42" customWidth="1"/>
    <col min="11" max="11" width="4.25" style="42" customWidth="1"/>
    <col min="12" max="13" width="3.125" style="42" customWidth="1"/>
    <col min="14" max="16" width="3.5" style="42" customWidth="1"/>
    <col min="17" max="17" width="3.875" style="42" customWidth="1"/>
    <col min="18" max="20" width="3.125" style="42" customWidth="1"/>
    <col min="21" max="23" width="3.625" style="42" customWidth="1"/>
    <col min="24" max="24" width="4" style="42" customWidth="1"/>
    <col min="25" max="26" width="3.125" style="42" customWidth="1"/>
    <col min="27" max="27" width="4.125" style="42" customWidth="1"/>
    <col min="28" max="30" width="3.75" style="42" customWidth="1"/>
    <col min="31" max="31" width="3.125" style="42" customWidth="1"/>
    <col min="32" max="33" width="3.625" style="42" customWidth="1"/>
    <col min="34" max="34" width="3.125" style="42" customWidth="1"/>
    <col min="35" max="37" width="4" style="42" customWidth="1"/>
    <col min="38" max="48" width="9" style="42"/>
    <col min="49" max="16384" width="9" style="14"/>
  </cols>
  <sheetData>
    <row r="1" spans="1:37" ht="15.75">
      <c r="B1" s="163" t="s">
        <v>30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5"/>
      <c r="W1" s="15"/>
      <c r="X1" s="16"/>
      <c r="Y1" s="16"/>
      <c r="Z1" s="16"/>
      <c r="AA1" s="16"/>
      <c r="AB1" s="16"/>
      <c r="AC1" s="16"/>
      <c r="AD1" s="16"/>
      <c r="AE1" s="16"/>
    </row>
    <row r="2" spans="1:37" ht="15">
      <c r="B2" s="7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</row>
    <row r="3" spans="1:37" ht="15">
      <c r="A3" s="18"/>
      <c r="B3" s="74" t="s">
        <v>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54"/>
      <c r="AG3" s="54"/>
      <c r="AH3" s="54"/>
      <c r="AI3" s="54"/>
      <c r="AJ3" s="54"/>
      <c r="AK3" s="54"/>
    </row>
    <row r="4" spans="1:37" ht="16.350000000000001" customHeight="1">
      <c r="A4" s="43"/>
      <c r="B4" s="74" t="s">
        <v>79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43"/>
      <c r="AG4" s="43"/>
      <c r="AH4" s="43"/>
      <c r="AI4" s="43"/>
      <c r="AJ4" s="43"/>
      <c r="AK4" s="43"/>
    </row>
    <row r="5" spans="1:37" ht="16.350000000000001" customHeight="1">
      <c r="A5" s="43"/>
      <c r="B5" s="74" t="s">
        <v>77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43"/>
      <c r="AG5" s="43"/>
      <c r="AH5" s="43"/>
      <c r="AI5" s="43"/>
      <c r="AJ5" s="43"/>
      <c r="AK5" s="43"/>
    </row>
    <row r="6" spans="1:37">
      <c r="A6" s="18"/>
      <c r="B6" s="74" t="s">
        <v>32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54"/>
      <c r="AG6" s="54"/>
      <c r="AH6" s="54"/>
      <c r="AI6" s="54"/>
      <c r="AJ6" s="54"/>
      <c r="AK6" s="54"/>
    </row>
    <row r="7" spans="1:37" ht="18.75" thickBot="1">
      <c r="A7" s="18"/>
      <c r="B7" s="75" t="s">
        <v>33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9"/>
      <c r="Z7" s="19"/>
      <c r="AA7" s="19"/>
      <c r="AB7" s="19"/>
      <c r="AC7" s="19"/>
      <c r="AD7" s="19"/>
      <c r="AE7" s="19"/>
      <c r="AF7" s="1"/>
      <c r="AG7" s="1"/>
      <c r="AH7" s="1"/>
      <c r="AI7" s="1"/>
      <c r="AJ7" s="1"/>
      <c r="AK7" s="1"/>
    </row>
    <row r="8" spans="1:37" ht="18.75" customHeight="1" thickBot="1">
      <c r="A8" s="172" t="s">
        <v>0</v>
      </c>
      <c r="B8" s="175" t="s">
        <v>81</v>
      </c>
      <c r="C8" s="178" t="s">
        <v>2</v>
      </c>
      <c r="D8" s="181" t="s">
        <v>16</v>
      </c>
      <c r="E8" s="181"/>
      <c r="F8" s="181"/>
      <c r="G8" s="181"/>
      <c r="H8" s="181"/>
      <c r="I8" s="181"/>
      <c r="J8" s="182" t="s">
        <v>3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4"/>
      <c r="X8" s="182" t="s">
        <v>4</v>
      </c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4"/>
    </row>
    <row r="9" spans="1:37" ht="15" thickBot="1">
      <c r="A9" s="173"/>
      <c r="B9" s="176"/>
      <c r="C9" s="179"/>
      <c r="D9" s="185" t="s">
        <v>5</v>
      </c>
      <c r="E9" s="196" t="s">
        <v>6</v>
      </c>
      <c r="F9" s="197"/>
      <c r="G9" s="197"/>
      <c r="H9" s="197"/>
      <c r="I9" s="197"/>
      <c r="J9" s="159">
        <v>1</v>
      </c>
      <c r="K9" s="160"/>
      <c r="L9" s="160"/>
      <c r="M9" s="160"/>
      <c r="N9" s="160"/>
      <c r="O9" s="160"/>
      <c r="P9" s="161"/>
      <c r="Q9" s="159">
        <v>2</v>
      </c>
      <c r="R9" s="160"/>
      <c r="S9" s="160"/>
      <c r="T9" s="160"/>
      <c r="U9" s="160"/>
      <c r="V9" s="160"/>
      <c r="W9" s="161"/>
      <c r="X9" s="191">
        <v>3</v>
      </c>
      <c r="Y9" s="192"/>
      <c r="Z9" s="192"/>
      <c r="AA9" s="192"/>
      <c r="AB9" s="176"/>
      <c r="AC9" s="32"/>
      <c r="AD9" s="32"/>
      <c r="AE9" s="182">
        <v>4</v>
      </c>
      <c r="AF9" s="183"/>
      <c r="AG9" s="183"/>
      <c r="AH9" s="183"/>
      <c r="AI9" s="183"/>
      <c r="AJ9" s="183"/>
      <c r="AK9" s="184"/>
    </row>
    <row r="10" spans="1:37" ht="72.75" customHeight="1" thickBot="1">
      <c r="A10" s="174"/>
      <c r="B10" s="177"/>
      <c r="C10" s="180"/>
      <c r="D10" s="186"/>
      <c r="E10" s="33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5" t="s">
        <v>7</v>
      </c>
      <c r="K10" s="36" t="s">
        <v>8</v>
      </c>
      <c r="L10" s="37" t="s">
        <v>9</v>
      </c>
      <c r="M10" s="37" t="s">
        <v>10</v>
      </c>
      <c r="N10" s="38" t="s">
        <v>11</v>
      </c>
      <c r="O10" s="39" t="s">
        <v>1</v>
      </c>
      <c r="P10" s="40" t="s">
        <v>2</v>
      </c>
      <c r="Q10" s="35" t="s">
        <v>7</v>
      </c>
      <c r="R10" s="36" t="s">
        <v>8</v>
      </c>
      <c r="S10" s="37" t="s">
        <v>9</v>
      </c>
      <c r="T10" s="37" t="s">
        <v>10</v>
      </c>
      <c r="U10" s="38" t="s">
        <v>11</v>
      </c>
      <c r="V10" s="39" t="s">
        <v>1</v>
      </c>
      <c r="W10" s="41" t="s">
        <v>2</v>
      </c>
      <c r="X10" s="35" t="s">
        <v>7</v>
      </c>
      <c r="Y10" s="36" t="s">
        <v>8</v>
      </c>
      <c r="Z10" s="37" t="s">
        <v>9</v>
      </c>
      <c r="AA10" s="37" t="s">
        <v>10</v>
      </c>
      <c r="AB10" s="38" t="s">
        <v>11</v>
      </c>
      <c r="AC10" s="39" t="s">
        <v>1</v>
      </c>
      <c r="AD10" s="41" t="s">
        <v>2</v>
      </c>
      <c r="AE10" s="35" t="s">
        <v>7</v>
      </c>
      <c r="AF10" s="37" t="s">
        <v>8</v>
      </c>
      <c r="AG10" s="37" t="s">
        <v>9</v>
      </c>
      <c r="AH10" s="37" t="s">
        <v>10</v>
      </c>
      <c r="AI10" s="37" t="s">
        <v>11</v>
      </c>
      <c r="AJ10" s="39" t="s">
        <v>1</v>
      </c>
      <c r="AK10" s="41" t="s">
        <v>2</v>
      </c>
    </row>
    <row r="11" spans="1:37" ht="18" customHeight="1">
      <c r="A11" s="193" t="s">
        <v>13</v>
      </c>
      <c r="B11" s="194"/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4"/>
      <c r="R11" s="194"/>
      <c r="S11" s="194"/>
      <c r="T11" s="194"/>
      <c r="U11" s="194"/>
      <c r="V11" s="194"/>
      <c r="W11" s="194"/>
      <c r="X11" s="195"/>
      <c r="Y11" s="195"/>
      <c r="Z11" s="195"/>
      <c r="AA11" s="195"/>
      <c r="AB11" s="195"/>
      <c r="AC11" s="195"/>
      <c r="AD11" s="195"/>
      <c r="AE11" s="194"/>
      <c r="AF11" s="194"/>
      <c r="AG11" s="194"/>
      <c r="AH11" s="194"/>
      <c r="AI11" s="194"/>
      <c r="AJ11" s="194"/>
      <c r="AK11" s="194"/>
    </row>
    <row r="12" spans="1:37" ht="18" customHeight="1">
      <c r="A12" s="79"/>
      <c r="B12" s="80" t="s">
        <v>34</v>
      </c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0"/>
      <c r="R12" s="80"/>
      <c r="S12" s="80"/>
      <c r="T12" s="80"/>
      <c r="U12" s="80"/>
      <c r="V12" s="80"/>
      <c r="W12" s="80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</row>
    <row r="13" spans="1:37" ht="18" customHeight="1">
      <c r="A13" s="44">
        <v>1</v>
      </c>
      <c r="B13" s="84" t="s">
        <v>35</v>
      </c>
      <c r="C13" s="117">
        <f>SUM(P13,W13,AD13,AK13)</f>
        <v>10</v>
      </c>
      <c r="D13" s="116">
        <f t="shared" ref="D13:D22" si="0">SUM(E13:I13)</f>
        <v>90</v>
      </c>
      <c r="E13" s="59">
        <f t="shared" ref="E13:I14" si="1">SUM(J13,Q13,X13,AE13)</f>
        <v>0</v>
      </c>
      <c r="F13" s="60">
        <f t="shared" si="1"/>
        <v>0</v>
      </c>
      <c r="G13" s="58">
        <f t="shared" si="1"/>
        <v>90</v>
      </c>
      <c r="H13" s="58">
        <f t="shared" si="1"/>
        <v>0</v>
      </c>
      <c r="I13" s="58">
        <f t="shared" si="1"/>
        <v>0</v>
      </c>
      <c r="J13" s="12"/>
      <c r="K13" s="9"/>
      <c r="L13" s="9">
        <v>30</v>
      </c>
      <c r="M13" s="9"/>
      <c r="N13" s="11"/>
      <c r="O13" s="13" t="s">
        <v>48</v>
      </c>
      <c r="P13" s="5">
        <v>3</v>
      </c>
      <c r="Q13" s="7"/>
      <c r="R13" s="4"/>
      <c r="S13" s="4">
        <v>30</v>
      </c>
      <c r="T13" s="4"/>
      <c r="U13" s="6"/>
      <c r="V13" s="6" t="s">
        <v>48</v>
      </c>
      <c r="W13" s="5">
        <v>3</v>
      </c>
      <c r="X13" s="10"/>
      <c r="Y13" s="9"/>
      <c r="Z13" s="9">
        <v>30</v>
      </c>
      <c r="AA13" s="9"/>
      <c r="AB13" s="11"/>
      <c r="AC13" s="11" t="s">
        <v>49</v>
      </c>
      <c r="AD13" s="10">
        <v>4</v>
      </c>
      <c r="AE13" s="12"/>
      <c r="AF13" s="9"/>
      <c r="AG13" s="9"/>
      <c r="AH13" s="9"/>
      <c r="AI13" s="11"/>
      <c r="AJ13" s="11"/>
      <c r="AK13" s="8"/>
    </row>
    <row r="14" spans="1:37" ht="18" customHeight="1">
      <c r="A14" s="44">
        <v>2</v>
      </c>
      <c r="B14" s="85" t="s">
        <v>36</v>
      </c>
      <c r="C14" s="117">
        <f>SUM(P14,W14,AD14,AK14)</f>
        <v>5</v>
      </c>
      <c r="D14" s="116">
        <f t="shared" si="0"/>
        <v>30</v>
      </c>
      <c r="E14" s="59">
        <f t="shared" si="1"/>
        <v>0</v>
      </c>
      <c r="F14" s="60">
        <f t="shared" si="1"/>
        <v>0</v>
      </c>
      <c r="G14" s="58">
        <f t="shared" si="1"/>
        <v>30</v>
      </c>
      <c r="H14" s="58">
        <f t="shared" si="1"/>
        <v>0</v>
      </c>
      <c r="I14" s="58">
        <f t="shared" si="1"/>
        <v>0</v>
      </c>
      <c r="J14" s="12"/>
      <c r="K14" s="9"/>
      <c r="L14" s="9"/>
      <c r="M14" s="9"/>
      <c r="N14" s="11"/>
      <c r="O14" s="13"/>
      <c r="P14" s="6"/>
      <c r="Q14" s="12"/>
      <c r="R14" s="9"/>
      <c r="S14" s="9">
        <v>30</v>
      </c>
      <c r="T14" s="9"/>
      <c r="U14" s="11"/>
      <c r="V14" s="11" t="s">
        <v>49</v>
      </c>
      <c r="W14" s="8">
        <v>5</v>
      </c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1"/>
      <c r="AK14" s="8"/>
    </row>
    <row r="15" spans="1:37" ht="26.25" customHeight="1">
      <c r="A15" s="79"/>
      <c r="B15" s="80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115"/>
      <c r="R15" s="115"/>
      <c r="S15" s="115"/>
      <c r="T15" s="115"/>
      <c r="U15" s="115"/>
      <c r="V15" s="115"/>
      <c r="W15" s="115"/>
      <c r="X15" s="81"/>
      <c r="Y15" s="81"/>
      <c r="Z15" s="81"/>
      <c r="AA15" s="81"/>
      <c r="AB15" s="81"/>
      <c r="AC15" s="81"/>
      <c r="AD15" s="81"/>
      <c r="AE15" s="115"/>
      <c r="AF15" s="115"/>
      <c r="AG15" s="115"/>
      <c r="AH15" s="115"/>
      <c r="AI15" s="115"/>
      <c r="AJ15" s="115"/>
      <c r="AK15" s="115"/>
    </row>
    <row r="16" spans="1:37" ht="18" customHeight="1">
      <c r="A16" s="44">
        <v>3</v>
      </c>
      <c r="B16" s="82" t="s">
        <v>38</v>
      </c>
      <c r="C16" s="117">
        <f>SUM(P16,W16,AD16,AK16)</f>
        <v>3</v>
      </c>
      <c r="D16" s="116">
        <f t="shared" si="0"/>
        <v>30</v>
      </c>
      <c r="E16" s="59">
        <f t="shared" ref="E16:I19" si="2">SUM(J16,Q16,X16,AE16)</f>
        <v>0</v>
      </c>
      <c r="F16" s="60">
        <f t="shared" si="2"/>
        <v>0</v>
      </c>
      <c r="G16" s="58">
        <f t="shared" si="2"/>
        <v>0</v>
      </c>
      <c r="H16" s="58">
        <f t="shared" si="2"/>
        <v>30</v>
      </c>
      <c r="I16" s="58">
        <f t="shared" si="2"/>
        <v>0</v>
      </c>
      <c r="J16" s="12"/>
      <c r="K16" s="9"/>
      <c r="L16" s="9"/>
      <c r="M16" s="9">
        <v>30</v>
      </c>
      <c r="N16" s="9"/>
      <c r="O16" s="11" t="s">
        <v>49</v>
      </c>
      <c r="P16" s="6">
        <v>3</v>
      </c>
      <c r="Q16" s="12"/>
      <c r="R16" s="11"/>
      <c r="S16" s="11"/>
      <c r="T16" s="11"/>
      <c r="U16" s="11"/>
      <c r="V16" s="13"/>
      <c r="W16" s="8"/>
      <c r="X16" s="10"/>
      <c r="Y16" s="9"/>
      <c r="Z16" s="9"/>
      <c r="AA16" s="9"/>
      <c r="AB16" s="11"/>
      <c r="AC16" s="11"/>
      <c r="AD16" s="10"/>
      <c r="AE16" s="12"/>
      <c r="AF16" s="9"/>
      <c r="AG16" s="9"/>
      <c r="AH16" s="9"/>
      <c r="AI16" s="11"/>
      <c r="AJ16" s="13"/>
      <c r="AK16" s="20"/>
    </row>
    <row r="17" spans="1:48" ht="18" customHeight="1">
      <c r="A17" s="44">
        <v>4</v>
      </c>
      <c r="B17" s="82" t="s">
        <v>68</v>
      </c>
      <c r="C17" s="117">
        <f>SUM(P17,W17,AD17,AK17)</f>
        <v>3</v>
      </c>
      <c r="D17" s="116">
        <f t="shared" si="0"/>
        <v>30</v>
      </c>
      <c r="E17" s="59">
        <f t="shared" si="2"/>
        <v>0</v>
      </c>
      <c r="F17" s="60">
        <f t="shared" si="2"/>
        <v>0</v>
      </c>
      <c r="G17" s="58">
        <f t="shared" si="2"/>
        <v>0</v>
      </c>
      <c r="H17" s="58">
        <f t="shared" si="2"/>
        <v>30</v>
      </c>
      <c r="I17" s="58">
        <f t="shared" si="2"/>
        <v>0</v>
      </c>
      <c r="J17" s="12"/>
      <c r="K17" s="9"/>
      <c r="L17" s="9"/>
      <c r="M17" s="9"/>
      <c r="N17" s="9"/>
      <c r="O17" s="11"/>
      <c r="P17" s="6"/>
      <c r="Q17" s="12"/>
      <c r="R17" s="6"/>
      <c r="S17" s="6"/>
      <c r="T17" s="6"/>
      <c r="U17" s="6"/>
      <c r="V17" s="3"/>
      <c r="W17" s="8"/>
      <c r="X17" s="10"/>
      <c r="Y17" s="9"/>
      <c r="Z17" s="9"/>
      <c r="AA17" s="9">
        <v>30</v>
      </c>
      <c r="AB17" s="11"/>
      <c r="AC17" s="11" t="s">
        <v>49</v>
      </c>
      <c r="AD17" s="10">
        <v>3</v>
      </c>
      <c r="AE17" s="12"/>
      <c r="AF17" s="9"/>
      <c r="AG17" s="9"/>
      <c r="AH17" s="9"/>
      <c r="AI17" s="11"/>
      <c r="AJ17" s="13"/>
      <c r="AK17" s="20"/>
    </row>
    <row r="18" spans="1:48" ht="18" customHeight="1">
      <c r="A18" s="44">
        <v>5</v>
      </c>
      <c r="B18" s="83" t="s">
        <v>39</v>
      </c>
      <c r="C18" s="117">
        <f>SUM(P18,W18,AD18,AK18)</f>
        <v>3</v>
      </c>
      <c r="D18" s="116">
        <f t="shared" si="0"/>
        <v>30</v>
      </c>
      <c r="E18" s="59">
        <f t="shared" si="2"/>
        <v>0</v>
      </c>
      <c r="F18" s="60">
        <f t="shared" si="2"/>
        <v>0</v>
      </c>
      <c r="G18" s="58">
        <f t="shared" si="2"/>
        <v>0</v>
      </c>
      <c r="H18" s="58">
        <f t="shared" si="2"/>
        <v>30</v>
      </c>
      <c r="I18" s="58">
        <f t="shared" si="2"/>
        <v>0</v>
      </c>
      <c r="J18" s="12"/>
      <c r="K18" s="9"/>
      <c r="L18" s="9"/>
      <c r="M18" s="9"/>
      <c r="N18" s="11"/>
      <c r="O18" s="13"/>
      <c r="P18" s="6"/>
      <c r="Q18" s="12"/>
      <c r="R18" s="9"/>
      <c r="S18" s="9"/>
      <c r="T18" s="9">
        <v>30</v>
      </c>
      <c r="U18" s="11"/>
      <c r="V18" s="11" t="s">
        <v>49</v>
      </c>
      <c r="W18" s="8">
        <v>3</v>
      </c>
      <c r="X18" s="10"/>
      <c r="Y18" s="9"/>
      <c r="Z18" s="9"/>
      <c r="AA18" s="9"/>
      <c r="AB18" s="11"/>
      <c r="AC18" s="11"/>
      <c r="AD18" s="10"/>
      <c r="AE18" s="12"/>
      <c r="AF18" s="9"/>
      <c r="AG18" s="9"/>
      <c r="AH18" s="9"/>
      <c r="AI18" s="11"/>
      <c r="AJ18" s="11"/>
      <c r="AK18" s="8"/>
    </row>
    <row r="19" spans="1:48" ht="18" customHeight="1">
      <c r="A19" s="44">
        <v>6</v>
      </c>
      <c r="B19" s="83" t="s">
        <v>40</v>
      </c>
      <c r="C19" s="117">
        <f>SUM(P19,W19,AD19,AK19)</f>
        <v>3</v>
      </c>
      <c r="D19" s="116">
        <f t="shared" si="0"/>
        <v>30</v>
      </c>
      <c r="E19" s="59">
        <f t="shared" si="2"/>
        <v>0</v>
      </c>
      <c r="F19" s="60">
        <f t="shared" si="2"/>
        <v>0</v>
      </c>
      <c r="G19" s="58">
        <f t="shared" si="2"/>
        <v>0</v>
      </c>
      <c r="H19" s="58">
        <f t="shared" si="2"/>
        <v>30</v>
      </c>
      <c r="I19" s="58">
        <f t="shared" si="2"/>
        <v>0</v>
      </c>
      <c r="J19" s="12"/>
      <c r="K19" s="9"/>
      <c r="L19" s="9"/>
      <c r="M19" s="9"/>
      <c r="N19" s="9"/>
      <c r="O19" s="11"/>
      <c r="P19" s="6"/>
      <c r="Q19" s="12"/>
      <c r="R19" s="6"/>
      <c r="S19" s="6"/>
      <c r="T19" s="6">
        <v>30</v>
      </c>
      <c r="U19" s="6"/>
      <c r="V19" s="3" t="s">
        <v>49</v>
      </c>
      <c r="W19" s="8">
        <v>3</v>
      </c>
      <c r="X19" s="10"/>
      <c r="Y19" s="9"/>
      <c r="Z19" s="9"/>
      <c r="AA19" s="9"/>
      <c r="AB19" s="11"/>
      <c r="AC19" s="11"/>
      <c r="AD19" s="10"/>
      <c r="AE19" s="12"/>
      <c r="AF19" s="9"/>
      <c r="AG19" s="9"/>
      <c r="AH19" s="9"/>
      <c r="AI19" s="11"/>
      <c r="AJ19" s="13"/>
      <c r="AK19" s="20"/>
    </row>
    <row r="20" spans="1:48" ht="18" customHeight="1">
      <c r="A20" s="79"/>
      <c r="B20" s="80" t="s">
        <v>41</v>
      </c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0"/>
      <c r="R20" s="80"/>
      <c r="S20" s="80"/>
      <c r="T20" s="80"/>
      <c r="U20" s="80"/>
      <c r="V20" s="80"/>
      <c r="W20" s="80"/>
      <c r="X20" s="81"/>
      <c r="Y20" s="81"/>
      <c r="Z20" s="81"/>
      <c r="AA20" s="81"/>
      <c r="AB20" s="81"/>
      <c r="AC20" s="81"/>
      <c r="AD20" s="81"/>
      <c r="AE20" s="80"/>
      <c r="AF20" s="80"/>
      <c r="AG20" s="80"/>
      <c r="AH20" s="80"/>
      <c r="AI20" s="80"/>
      <c r="AJ20" s="80"/>
      <c r="AK20" s="80"/>
    </row>
    <row r="21" spans="1:48" ht="18" customHeight="1">
      <c r="A21" s="44">
        <v>7</v>
      </c>
      <c r="B21" s="83" t="s">
        <v>42</v>
      </c>
      <c r="C21" s="117">
        <f>SUM(P21,W21,AD21,AK21)</f>
        <v>2</v>
      </c>
      <c r="D21" s="116">
        <f t="shared" si="0"/>
        <v>15</v>
      </c>
      <c r="E21" s="59">
        <f t="shared" ref="E21:I22" si="3">SUM(J21,Q21,X21,AE21)</f>
        <v>15</v>
      </c>
      <c r="F21" s="60">
        <f t="shared" si="3"/>
        <v>0</v>
      </c>
      <c r="G21" s="58">
        <f t="shared" si="3"/>
        <v>0</v>
      </c>
      <c r="H21" s="58">
        <f t="shared" si="3"/>
        <v>0</v>
      </c>
      <c r="I21" s="58">
        <f t="shared" si="3"/>
        <v>0</v>
      </c>
      <c r="J21" s="12">
        <v>15</v>
      </c>
      <c r="K21" s="9"/>
      <c r="L21" s="9"/>
      <c r="M21" s="9"/>
      <c r="N21" s="11"/>
      <c r="O21" s="13" t="s">
        <v>48</v>
      </c>
      <c r="P21" s="8">
        <v>2</v>
      </c>
      <c r="Q21" s="12"/>
      <c r="R21" s="9"/>
      <c r="S21" s="9"/>
      <c r="T21" s="9"/>
      <c r="U21" s="11"/>
      <c r="V21" s="11"/>
      <c r="W21" s="8"/>
      <c r="X21" s="10"/>
      <c r="Y21" s="9"/>
      <c r="Z21" s="9"/>
      <c r="AA21" s="9"/>
      <c r="AB21" s="11"/>
      <c r="AC21" s="11"/>
      <c r="AD21" s="10"/>
      <c r="AE21" s="12"/>
      <c r="AF21" s="9"/>
      <c r="AG21" s="9"/>
      <c r="AH21" s="9"/>
      <c r="AI21" s="11"/>
      <c r="AJ21" s="11"/>
      <c r="AK21" s="8"/>
    </row>
    <row r="22" spans="1:48" ht="18" customHeight="1" thickBot="1">
      <c r="A22" s="76">
        <v>8</v>
      </c>
      <c r="B22" s="83" t="s">
        <v>43</v>
      </c>
      <c r="C22" s="117">
        <f>SUM(P22,W22,AD22,AK22)</f>
        <v>2</v>
      </c>
      <c r="D22" s="118">
        <f t="shared" si="0"/>
        <v>15</v>
      </c>
      <c r="E22" s="59">
        <f t="shared" si="3"/>
        <v>15</v>
      </c>
      <c r="F22" s="60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24">
        <v>15</v>
      </c>
      <c r="K22" s="26"/>
      <c r="L22" s="26"/>
      <c r="M22" s="26"/>
      <c r="N22" s="26"/>
      <c r="O22" s="22" t="s">
        <v>48</v>
      </c>
      <c r="P22" s="21">
        <v>2</v>
      </c>
      <c r="Q22" s="24"/>
      <c r="R22" s="26"/>
      <c r="S22" s="26"/>
      <c r="T22" s="26"/>
      <c r="U22" s="23"/>
      <c r="V22" s="27"/>
      <c r="W22" s="25"/>
      <c r="X22" s="21"/>
      <c r="Y22" s="26"/>
      <c r="Z22" s="26"/>
      <c r="AA22" s="26"/>
      <c r="AB22" s="23"/>
      <c r="AC22" s="23"/>
      <c r="AD22" s="21"/>
      <c r="AE22" s="24"/>
      <c r="AF22" s="26"/>
      <c r="AG22" s="26"/>
      <c r="AH22" s="26"/>
      <c r="AI22" s="23"/>
      <c r="AJ22" s="27"/>
      <c r="AK22" s="25"/>
    </row>
    <row r="23" spans="1:48" ht="25.5" customHeight="1" thickBot="1">
      <c r="A23" s="166" t="s">
        <v>12</v>
      </c>
      <c r="B23" s="166"/>
      <c r="C23" s="53">
        <f t="shared" ref="C23:AK23" si="4">SUM(C13:C22)</f>
        <v>31</v>
      </c>
      <c r="D23" s="49">
        <f t="shared" si="4"/>
        <v>270</v>
      </c>
      <c r="E23" s="48">
        <f t="shared" si="4"/>
        <v>30</v>
      </c>
      <c r="F23" s="50">
        <f t="shared" si="4"/>
        <v>0</v>
      </c>
      <c r="G23" s="50">
        <f t="shared" si="4"/>
        <v>120</v>
      </c>
      <c r="H23" s="50">
        <f t="shared" si="4"/>
        <v>120</v>
      </c>
      <c r="I23" s="50">
        <f t="shared" si="4"/>
        <v>0</v>
      </c>
      <c r="J23" s="50">
        <f t="shared" si="4"/>
        <v>30</v>
      </c>
      <c r="K23" s="50">
        <f t="shared" si="4"/>
        <v>0</v>
      </c>
      <c r="L23" s="50">
        <f t="shared" si="4"/>
        <v>30</v>
      </c>
      <c r="M23" s="50">
        <f t="shared" si="4"/>
        <v>30</v>
      </c>
      <c r="N23" s="50">
        <f t="shared" si="4"/>
        <v>0</v>
      </c>
      <c r="O23" s="50">
        <f t="shared" si="4"/>
        <v>0</v>
      </c>
      <c r="P23" s="50">
        <f t="shared" si="4"/>
        <v>10</v>
      </c>
      <c r="Q23" s="50">
        <f t="shared" si="4"/>
        <v>0</v>
      </c>
      <c r="R23" s="50">
        <f t="shared" si="4"/>
        <v>0</v>
      </c>
      <c r="S23" s="50">
        <f t="shared" si="4"/>
        <v>60</v>
      </c>
      <c r="T23" s="50">
        <f t="shared" si="4"/>
        <v>60</v>
      </c>
      <c r="U23" s="50">
        <f t="shared" si="4"/>
        <v>0</v>
      </c>
      <c r="V23" s="50">
        <f t="shared" si="4"/>
        <v>0</v>
      </c>
      <c r="W23" s="50">
        <f t="shared" si="4"/>
        <v>14</v>
      </c>
      <c r="X23" s="50">
        <f t="shared" si="4"/>
        <v>0</v>
      </c>
      <c r="Y23" s="50">
        <f t="shared" si="4"/>
        <v>0</v>
      </c>
      <c r="Z23" s="50">
        <f t="shared" si="4"/>
        <v>30</v>
      </c>
      <c r="AA23" s="50">
        <f t="shared" si="4"/>
        <v>30</v>
      </c>
      <c r="AB23" s="50">
        <f t="shared" si="4"/>
        <v>0</v>
      </c>
      <c r="AC23" s="50">
        <f t="shared" si="4"/>
        <v>0</v>
      </c>
      <c r="AD23" s="50">
        <f t="shared" si="4"/>
        <v>7</v>
      </c>
      <c r="AE23" s="50">
        <f t="shared" si="4"/>
        <v>0</v>
      </c>
      <c r="AF23" s="50">
        <f t="shared" si="4"/>
        <v>0</v>
      </c>
      <c r="AG23" s="50">
        <f t="shared" si="4"/>
        <v>0</v>
      </c>
      <c r="AH23" s="50">
        <f t="shared" si="4"/>
        <v>0</v>
      </c>
      <c r="AI23" s="50">
        <f t="shared" si="4"/>
        <v>0</v>
      </c>
      <c r="AJ23" s="50">
        <f t="shared" si="4"/>
        <v>0</v>
      </c>
      <c r="AK23" s="50">
        <f t="shared" si="4"/>
        <v>0</v>
      </c>
    </row>
    <row r="24" spans="1:48" ht="18" customHeight="1" thickBot="1">
      <c r="A24" s="168" t="s">
        <v>14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</row>
    <row r="25" spans="1:48" ht="18" customHeight="1">
      <c r="A25" s="46">
        <v>9</v>
      </c>
      <c r="B25" s="124" t="s">
        <v>45</v>
      </c>
      <c r="C25" s="121">
        <f>SUM(P25,W25,AD25,AK25)</f>
        <v>4</v>
      </c>
      <c r="D25" s="66">
        <f>SUM(E25:I25)</f>
        <v>60</v>
      </c>
      <c r="E25" s="59">
        <f t="shared" ref="E25:I27" si="5">SUM(J25,Q25,X25,AE25)</f>
        <v>0</v>
      </c>
      <c r="F25" s="60">
        <f t="shared" si="5"/>
        <v>0</v>
      </c>
      <c r="G25" s="58">
        <f t="shared" si="5"/>
        <v>60</v>
      </c>
      <c r="H25" s="58">
        <f t="shared" si="5"/>
        <v>0</v>
      </c>
      <c r="I25" s="58">
        <f t="shared" si="5"/>
        <v>0</v>
      </c>
      <c r="J25" s="46"/>
      <c r="K25" s="30"/>
      <c r="L25" s="30">
        <v>30</v>
      </c>
      <c r="M25" s="30"/>
      <c r="N25" s="30"/>
      <c r="O25" s="30" t="s">
        <v>48</v>
      </c>
      <c r="P25" s="31">
        <v>2</v>
      </c>
      <c r="Q25" s="46"/>
      <c r="R25" s="30"/>
      <c r="S25" s="30">
        <v>30</v>
      </c>
      <c r="T25" s="30"/>
      <c r="U25" s="30"/>
      <c r="V25" s="30" t="s">
        <v>48</v>
      </c>
      <c r="W25" s="31">
        <v>2</v>
      </c>
      <c r="X25" s="46"/>
      <c r="Y25" s="30"/>
      <c r="Z25" s="30"/>
      <c r="AA25" s="30"/>
      <c r="AB25" s="30"/>
      <c r="AC25" s="30"/>
      <c r="AD25" s="31"/>
      <c r="AE25" s="46"/>
      <c r="AF25" s="30"/>
      <c r="AG25" s="30"/>
      <c r="AH25" s="30"/>
      <c r="AI25" s="30"/>
      <c r="AJ25" s="30"/>
      <c r="AK25" s="31"/>
    </row>
    <row r="26" spans="1:48" ht="18" customHeight="1">
      <c r="A26" s="47">
        <v>10</v>
      </c>
      <c r="B26" s="125" t="s">
        <v>46</v>
      </c>
      <c r="C26" s="122">
        <f>SUM(P26,W26,AD26,AK26)</f>
        <v>15</v>
      </c>
      <c r="D26" s="116">
        <f>SUM(E26:I26)</f>
        <v>150</v>
      </c>
      <c r="E26" s="59">
        <f t="shared" si="5"/>
        <v>0</v>
      </c>
      <c r="F26" s="60">
        <f t="shared" si="5"/>
        <v>0</v>
      </c>
      <c r="G26" s="58">
        <f t="shared" si="5"/>
        <v>0</v>
      </c>
      <c r="H26" s="58">
        <f t="shared" si="5"/>
        <v>150</v>
      </c>
      <c r="I26" s="58">
        <f t="shared" si="5"/>
        <v>0</v>
      </c>
      <c r="J26" s="12"/>
      <c r="K26" s="9"/>
      <c r="L26" s="9"/>
      <c r="M26" s="9">
        <v>30</v>
      </c>
      <c r="N26" s="6"/>
      <c r="O26" s="6" t="s">
        <v>48</v>
      </c>
      <c r="P26" s="10">
        <v>3</v>
      </c>
      <c r="Q26" s="12"/>
      <c r="R26" s="9"/>
      <c r="S26" s="9"/>
      <c r="T26" s="9">
        <v>30</v>
      </c>
      <c r="U26" s="11"/>
      <c r="V26" s="13" t="s">
        <v>48</v>
      </c>
      <c r="W26" s="8">
        <v>3</v>
      </c>
      <c r="X26" s="10"/>
      <c r="Y26" s="9"/>
      <c r="Z26" s="9"/>
      <c r="AA26" s="9">
        <v>30</v>
      </c>
      <c r="AB26" s="11"/>
      <c r="AC26" s="11" t="s">
        <v>48</v>
      </c>
      <c r="AD26" s="10">
        <v>3</v>
      </c>
      <c r="AE26" s="12"/>
      <c r="AF26" s="9"/>
      <c r="AG26" s="9"/>
      <c r="AH26" s="9">
        <v>60</v>
      </c>
      <c r="AI26" s="11"/>
      <c r="AJ26" s="13" t="s">
        <v>48</v>
      </c>
      <c r="AK26" s="8">
        <v>6</v>
      </c>
    </row>
    <row r="27" spans="1:48" ht="18" customHeight="1" thickBot="1">
      <c r="A27" s="47">
        <v>11</v>
      </c>
      <c r="B27" s="89" t="s">
        <v>47</v>
      </c>
      <c r="C27" s="123">
        <f>SUM(P27,W27,AD27,AK27)</f>
        <v>20</v>
      </c>
      <c r="D27" s="119">
        <f>SUM(E27:I27)</f>
        <v>120</v>
      </c>
      <c r="E27" s="59">
        <f t="shared" si="5"/>
        <v>0</v>
      </c>
      <c r="F27" s="60">
        <f t="shared" si="5"/>
        <v>0</v>
      </c>
      <c r="G27" s="58">
        <f t="shared" si="5"/>
        <v>0</v>
      </c>
      <c r="H27" s="58">
        <f t="shared" si="5"/>
        <v>0</v>
      </c>
      <c r="I27" s="58">
        <f t="shared" si="5"/>
        <v>120</v>
      </c>
      <c r="J27" s="12"/>
      <c r="K27" s="9"/>
      <c r="L27" s="9"/>
      <c r="M27" s="9"/>
      <c r="N27" s="6">
        <v>30</v>
      </c>
      <c r="O27" s="6" t="s">
        <v>48</v>
      </c>
      <c r="P27" s="10">
        <v>4</v>
      </c>
      <c r="Q27" s="12"/>
      <c r="R27" s="9"/>
      <c r="S27" s="9"/>
      <c r="T27" s="9"/>
      <c r="U27" s="11">
        <v>30</v>
      </c>
      <c r="V27" s="13" t="s">
        <v>48</v>
      </c>
      <c r="W27" s="8">
        <v>4</v>
      </c>
      <c r="X27" s="10"/>
      <c r="Y27" s="9"/>
      <c r="Z27" s="9"/>
      <c r="AA27" s="9"/>
      <c r="AB27" s="11">
        <v>30</v>
      </c>
      <c r="AC27" s="11" t="s">
        <v>48</v>
      </c>
      <c r="AD27" s="10">
        <v>6</v>
      </c>
      <c r="AE27" s="12"/>
      <c r="AF27" s="9"/>
      <c r="AG27" s="9"/>
      <c r="AH27" s="9"/>
      <c r="AI27" s="11">
        <v>30</v>
      </c>
      <c r="AJ27" s="13" t="s">
        <v>48</v>
      </c>
      <c r="AK27" s="8">
        <v>6</v>
      </c>
    </row>
    <row r="28" spans="1:48" s="97" customFormat="1" ht="18" customHeight="1" thickBot="1">
      <c r="A28" s="170" t="s">
        <v>21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</row>
    <row r="29" spans="1:48" ht="26.25" customHeight="1">
      <c r="A29" s="45">
        <v>12</v>
      </c>
      <c r="B29" s="98" t="s">
        <v>69</v>
      </c>
      <c r="C29" s="67">
        <f t="shared" ref="C29:C34" si="6">SUM(P29,W29,AD29,AK29)</f>
        <v>1</v>
      </c>
      <c r="D29" s="129">
        <f t="shared" ref="D29:D34" si="7">SUM(E29:I29)</f>
        <v>15</v>
      </c>
      <c r="E29" s="59">
        <f t="shared" ref="E29:I34" si="8">SUM(J29,Q29,X29,AE29)</f>
        <v>15</v>
      </c>
      <c r="F29" s="60">
        <f t="shared" si="8"/>
        <v>0</v>
      </c>
      <c r="G29" s="58">
        <f t="shared" si="8"/>
        <v>0</v>
      </c>
      <c r="H29" s="58">
        <f t="shared" si="8"/>
        <v>0</v>
      </c>
      <c r="I29" s="58">
        <f t="shared" si="8"/>
        <v>0</v>
      </c>
      <c r="J29" s="101">
        <v>15</v>
      </c>
      <c r="K29" s="102"/>
      <c r="L29" s="102"/>
      <c r="M29" s="102"/>
      <c r="N29" s="102"/>
      <c r="O29" s="13" t="s">
        <v>48</v>
      </c>
      <c r="P29" s="10">
        <v>1</v>
      </c>
      <c r="Q29" s="12"/>
      <c r="R29" s="9"/>
      <c r="S29" s="9"/>
      <c r="T29" s="9"/>
      <c r="U29" s="11"/>
      <c r="V29" s="11"/>
      <c r="W29" s="8"/>
      <c r="X29" s="10"/>
      <c r="Y29" s="9"/>
      <c r="Z29" s="9"/>
      <c r="AA29" s="9"/>
      <c r="AB29" s="11"/>
      <c r="AC29" s="11"/>
      <c r="AD29" s="10"/>
      <c r="AE29" s="12"/>
      <c r="AF29" s="9"/>
      <c r="AG29" s="9"/>
      <c r="AH29" s="9"/>
      <c r="AI29" s="11"/>
      <c r="AJ29" s="11"/>
      <c r="AK29" s="8"/>
    </row>
    <row r="30" spans="1:48" ht="23.25" customHeight="1">
      <c r="A30" s="44">
        <f>A29+1</f>
        <v>13</v>
      </c>
      <c r="B30" s="99" t="s">
        <v>70</v>
      </c>
      <c r="C30" s="117">
        <f t="shared" si="6"/>
        <v>3</v>
      </c>
      <c r="D30" s="127">
        <f t="shared" si="7"/>
        <v>45</v>
      </c>
      <c r="E30" s="59">
        <f t="shared" si="8"/>
        <v>15</v>
      </c>
      <c r="F30" s="60">
        <f t="shared" si="8"/>
        <v>30</v>
      </c>
      <c r="G30" s="58">
        <f t="shared" si="8"/>
        <v>0</v>
      </c>
      <c r="H30" s="58">
        <f t="shared" si="8"/>
        <v>0</v>
      </c>
      <c r="I30" s="58">
        <f t="shared" si="8"/>
        <v>0</v>
      </c>
      <c r="J30" s="103">
        <v>15</v>
      </c>
      <c r="K30" s="104">
        <v>30</v>
      </c>
      <c r="L30" s="104"/>
      <c r="M30" s="104"/>
      <c r="N30" s="104"/>
      <c r="O30" s="13" t="s">
        <v>49</v>
      </c>
      <c r="P30" s="10">
        <v>3</v>
      </c>
      <c r="Q30" s="12"/>
      <c r="R30" s="9"/>
      <c r="S30" s="9"/>
      <c r="T30" s="9"/>
      <c r="U30" s="11"/>
      <c r="V30" s="11"/>
      <c r="W30" s="8"/>
      <c r="X30" s="10"/>
      <c r="Y30" s="9"/>
      <c r="Z30" s="9"/>
      <c r="AA30" s="9"/>
      <c r="AB30" s="11"/>
      <c r="AC30" s="11"/>
      <c r="AD30" s="10"/>
      <c r="AE30" s="12"/>
      <c r="AF30" s="9"/>
      <c r="AG30" s="9"/>
      <c r="AH30" s="9"/>
      <c r="AI30" s="11"/>
      <c r="AJ30" s="11"/>
      <c r="AK30" s="20"/>
    </row>
    <row r="31" spans="1:48" ht="18" customHeight="1">
      <c r="A31" s="44">
        <f>A30+1</f>
        <v>14</v>
      </c>
      <c r="B31" s="88" t="s">
        <v>71</v>
      </c>
      <c r="C31" s="117">
        <f t="shared" si="6"/>
        <v>4</v>
      </c>
      <c r="D31" s="127">
        <f t="shared" si="7"/>
        <v>30</v>
      </c>
      <c r="E31" s="59">
        <f t="shared" si="8"/>
        <v>30</v>
      </c>
      <c r="F31" s="60">
        <f t="shared" si="8"/>
        <v>0</v>
      </c>
      <c r="G31" s="58">
        <f t="shared" si="8"/>
        <v>0</v>
      </c>
      <c r="H31" s="58">
        <f t="shared" si="8"/>
        <v>0</v>
      </c>
      <c r="I31" s="58">
        <f t="shared" si="8"/>
        <v>0</v>
      </c>
      <c r="J31" s="103"/>
      <c r="K31" s="104"/>
      <c r="L31" s="104"/>
      <c r="M31" s="104"/>
      <c r="N31" s="104"/>
      <c r="O31" s="13"/>
      <c r="P31" s="10"/>
      <c r="Q31" s="12"/>
      <c r="R31" s="9"/>
      <c r="S31" s="9"/>
      <c r="T31" s="9"/>
      <c r="U31" s="11"/>
      <c r="V31" s="11"/>
      <c r="W31" s="8"/>
      <c r="X31" s="10">
        <v>30</v>
      </c>
      <c r="Y31" s="9"/>
      <c r="Z31" s="9"/>
      <c r="AA31" s="9"/>
      <c r="AB31" s="11"/>
      <c r="AC31" s="11" t="s">
        <v>49</v>
      </c>
      <c r="AD31" s="10">
        <v>4</v>
      </c>
      <c r="AE31" s="12"/>
      <c r="AF31" s="9"/>
      <c r="AG31" s="9"/>
      <c r="AH31" s="9"/>
      <c r="AI31" s="11"/>
      <c r="AJ31" s="11"/>
      <c r="AK31" s="8"/>
    </row>
    <row r="32" spans="1:48" ht="24" customHeight="1">
      <c r="A32" s="44">
        <f>A31+1</f>
        <v>15</v>
      </c>
      <c r="B32" s="100" t="s">
        <v>72</v>
      </c>
      <c r="C32" s="117">
        <f t="shared" si="6"/>
        <v>13</v>
      </c>
      <c r="D32" s="127">
        <f t="shared" si="7"/>
        <v>120</v>
      </c>
      <c r="E32" s="59">
        <f t="shared" si="8"/>
        <v>0</v>
      </c>
      <c r="F32" s="60">
        <f t="shared" si="8"/>
        <v>0</v>
      </c>
      <c r="G32" s="58">
        <f t="shared" si="8"/>
        <v>0</v>
      </c>
      <c r="H32" s="58">
        <f t="shared" si="8"/>
        <v>120</v>
      </c>
      <c r="I32" s="58">
        <f t="shared" si="8"/>
        <v>0</v>
      </c>
      <c r="J32" s="103"/>
      <c r="K32" s="104"/>
      <c r="L32" s="104"/>
      <c r="M32" s="104">
        <v>30</v>
      </c>
      <c r="N32" s="104"/>
      <c r="O32" s="13" t="s">
        <v>48</v>
      </c>
      <c r="P32" s="10">
        <v>3</v>
      </c>
      <c r="Q32" s="12"/>
      <c r="R32" s="9"/>
      <c r="S32" s="9"/>
      <c r="T32" s="9">
        <v>30</v>
      </c>
      <c r="U32" s="11"/>
      <c r="V32" s="11" t="s">
        <v>48</v>
      </c>
      <c r="W32" s="8">
        <v>3</v>
      </c>
      <c r="X32" s="10"/>
      <c r="Y32" s="9"/>
      <c r="Z32" s="9"/>
      <c r="AA32" s="9">
        <v>30</v>
      </c>
      <c r="AB32" s="11"/>
      <c r="AC32" s="11" t="s">
        <v>48</v>
      </c>
      <c r="AD32" s="10">
        <v>3</v>
      </c>
      <c r="AE32" s="12"/>
      <c r="AF32" s="9"/>
      <c r="AG32" s="9"/>
      <c r="AH32" s="9">
        <v>30</v>
      </c>
      <c r="AI32" s="11"/>
      <c r="AJ32" s="11" t="s">
        <v>49</v>
      </c>
      <c r="AK32" s="8">
        <v>4</v>
      </c>
    </row>
    <row r="33" spans="1:48" ht="18" customHeight="1">
      <c r="A33" s="152">
        <f>A32+1</f>
        <v>16</v>
      </c>
      <c r="B33" s="150" t="s">
        <v>73</v>
      </c>
      <c r="C33" s="122">
        <f t="shared" si="6"/>
        <v>3</v>
      </c>
      <c r="D33" s="127">
        <f t="shared" si="7"/>
        <v>30</v>
      </c>
      <c r="E33" s="59">
        <f t="shared" si="8"/>
        <v>0</v>
      </c>
      <c r="F33" s="60">
        <f t="shared" si="8"/>
        <v>0</v>
      </c>
      <c r="G33" s="58">
        <f t="shared" si="8"/>
        <v>0</v>
      </c>
      <c r="H33" s="58">
        <f t="shared" si="8"/>
        <v>30</v>
      </c>
      <c r="I33" s="117">
        <f t="shared" si="8"/>
        <v>0</v>
      </c>
      <c r="J33" s="105"/>
      <c r="K33" s="106"/>
      <c r="L33" s="106"/>
      <c r="M33" s="106"/>
      <c r="N33" s="107"/>
      <c r="O33" s="11"/>
      <c r="P33" s="10"/>
      <c r="Q33" s="12"/>
      <c r="R33" s="6"/>
      <c r="S33" s="4"/>
      <c r="T33" s="9">
        <v>30</v>
      </c>
      <c r="U33" s="11"/>
      <c r="V33" s="11" t="s">
        <v>48</v>
      </c>
      <c r="W33" s="8">
        <v>3</v>
      </c>
      <c r="X33" s="10"/>
      <c r="Y33" s="9"/>
      <c r="Z33" s="9"/>
      <c r="AA33" s="9"/>
      <c r="AB33" s="11"/>
      <c r="AC33" s="11"/>
      <c r="AD33" s="10"/>
      <c r="AE33" s="12"/>
      <c r="AF33" s="9"/>
      <c r="AG33" s="9"/>
      <c r="AH33" s="9"/>
      <c r="AI33" s="11"/>
      <c r="AJ33" s="11"/>
      <c r="AK33" s="8"/>
    </row>
    <row r="34" spans="1:48" ht="20.25" customHeight="1">
      <c r="A34" s="154">
        <f>A33+1</f>
        <v>17</v>
      </c>
      <c r="B34" s="150" t="s">
        <v>74</v>
      </c>
      <c r="C34" s="122">
        <f t="shared" si="6"/>
        <v>3</v>
      </c>
      <c r="D34" s="127">
        <f t="shared" si="7"/>
        <v>30</v>
      </c>
      <c r="E34" s="59">
        <f t="shared" si="8"/>
        <v>0</v>
      </c>
      <c r="F34" s="60">
        <f t="shared" si="8"/>
        <v>0</v>
      </c>
      <c r="G34" s="58">
        <f t="shared" si="8"/>
        <v>0</v>
      </c>
      <c r="H34" s="58">
        <f t="shared" si="8"/>
        <v>30</v>
      </c>
      <c r="I34" s="117">
        <f t="shared" si="8"/>
        <v>0</v>
      </c>
      <c r="J34" s="108"/>
      <c r="K34" s="108"/>
      <c r="L34" s="108"/>
      <c r="M34" s="108"/>
      <c r="N34" s="110"/>
      <c r="O34" s="27"/>
      <c r="P34" s="21"/>
      <c r="Q34" s="24"/>
      <c r="R34" s="22"/>
      <c r="S34" s="22"/>
      <c r="T34" s="22"/>
      <c r="U34" s="27"/>
      <c r="V34" s="23"/>
      <c r="W34" s="25"/>
      <c r="X34" s="21"/>
      <c r="Y34" s="26"/>
      <c r="Z34" s="26"/>
      <c r="AA34" s="26"/>
      <c r="AB34" s="23"/>
      <c r="AC34" s="23"/>
      <c r="AD34" s="77"/>
      <c r="AE34" s="21"/>
      <c r="AF34" s="26"/>
      <c r="AG34" s="26"/>
      <c r="AH34" s="26">
        <v>30</v>
      </c>
      <c r="AI34" s="23"/>
      <c r="AJ34" s="23" t="s">
        <v>48</v>
      </c>
      <c r="AK34" s="77">
        <v>3</v>
      </c>
    </row>
    <row r="35" spans="1:48" ht="20.25" customHeight="1">
      <c r="A35" s="154">
        <v>18</v>
      </c>
      <c r="B35" s="150" t="s">
        <v>75</v>
      </c>
      <c r="C35" s="122">
        <f>SUM(P35,W35,AD35,AK35)</f>
        <v>3</v>
      </c>
      <c r="D35" s="127">
        <f>SUM(E35:I35)</f>
        <v>0</v>
      </c>
      <c r="E35" s="59">
        <f t="shared" ref="E35:I36" si="9">SUM(J35,Q35,X35,AE35)</f>
        <v>0</v>
      </c>
      <c r="F35" s="60">
        <f t="shared" si="9"/>
        <v>0</v>
      </c>
      <c r="G35" s="58">
        <f t="shared" si="9"/>
        <v>0</v>
      </c>
      <c r="H35" s="58">
        <f t="shared" si="9"/>
        <v>0</v>
      </c>
      <c r="I35" s="117">
        <f t="shared" si="9"/>
        <v>0</v>
      </c>
      <c r="J35" s="105"/>
      <c r="K35" s="105"/>
      <c r="L35" s="105"/>
      <c r="M35" s="105"/>
      <c r="N35" s="106"/>
      <c r="O35" s="3" t="s">
        <v>48</v>
      </c>
      <c r="P35" s="5">
        <v>3</v>
      </c>
      <c r="Q35" s="3"/>
      <c r="R35" s="6"/>
      <c r="S35" s="6"/>
      <c r="T35" s="6"/>
      <c r="U35" s="3"/>
      <c r="V35" s="3"/>
      <c r="W35" s="2"/>
      <c r="X35" s="112"/>
      <c r="Y35" s="6"/>
      <c r="Z35" s="6"/>
      <c r="AA35" s="6"/>
      <c r="AB35" s="3"/>
      <c r="AC35" s="3"/>
      <c r="AD35" s="5"/>
      <c r="AE35" s="3"/>
      <c r="AF35" s="6"/>
      <c r="AG35" s="6"/>
      <c r="AH35" s="6"/>
      <c r="AI35" s="3"/>
      <c r="AJ35" s="3"/>
      <c r="AK35" s="5"/>
    </row>
    <row r="36" spans="1:48" ht="20.25" customHeight="1" thickBot="1">
      <c r="A36" s="153">
        <v>19</v>
      </c>
      <c r="B36" s="151" t="s">
        <v>76</v>
      </c>
      <c r="C36" s="123">
        <f>SUM(P36,W36,AD36,AK36)</f>
        <v>7</v>
      </c>
      <c r="D36" s="128">
        <f>SUM(E36:I36)</f>
        <v>0</v>
      </c>
      <c r="E36" s="59">
        <f t="shared" si="9"/>
        <v>0</v>
      </c>
      <c r="F36" s="60">
        <f t="shared" si="9"/>
        <v>0</v>
      </c>
      <c r="G36" s="58">
        <f t="shared" si="9"/>
        <v>0</v>
      </c>
      <c r="H36" s="58">
        <f t="shared" si="9"/>
        <v>0</v>
      </c>
      <c r="I36" s="120">
        <f t="shared" si="9"/>
        <v>0</v>
      </c>
      <c r="J36" s="108"/>
      <c r="K36" s="108"/>
      <c r="L36" s="108"/>
      <c r="M36" s="108"/>
      <c r="N36" s="111"/>
      <c r="O36" s="27"/>
      <c r="P36" s="73"/>
      <c r="Q36" s="114"/>
      <c r="R36" s="109"/>
      <c r="S36" s="109"/>
      <c r="T36" s="109"/>
      <c r="U36" s="27"/>
      <c r="V36" s="27"/>
      <c r="W36" s="25"/>
      <c r="X36" s="113"/>
      <c r="Y36" s="109"/>
      <c r="Z36" s="109"/>
      <c r="AA36" s="109"/>
      <c r="AB36" s="27"/>
      <c r="AC36" s="27" t="s">
        <v>48</v>
      </c>
      <c r="AD36" s="126">
        <v>7</v>
      </c>
      <c r="AE36" s="114"/>
      <c r="AF36" s="109"/>
      <c r="AG36" s="109"/>
      <c r="AH36" s="109"/>
      <c r="AI36" s="27"/>
      <c r="AJ36" s="27"/>
      <c r="AK36" s="25"/>
    </row>
    <row r="37" spans="1:48" s="29" customFormat="1" ht="22.5" customHeight="1" thickBot="1">
      <c r="A37" s="198" t="s">
        <v>22</v>
      </c>
      <c r="B37" s="199"/>
      <c r="C37" s="52">
        <f>SUM(C25:C27,C29:C36)</f>
        <v>76</v>
      </c>
      <c r="D37" s="49">
        <f>SUM(D25:D27,D29:D36)</f>
        <v>600</v>
      </c>
      <c r="E37" s="49">
        <f>SUM(E25:E27,E29:E36)</f>
        <v>60</v>
      </c>
      <c r="F37" s="49">
        <f>SUM(F25:F27,F29:F36)</f>
        <v>30</v>
      </c>
      <c r="G37" s="49">
        <f>SUM(G25:G27,G29:G36)</f>
        <v>60</v>
      </c>
      <c r="H37" s="49">
        <f t="shared" ref="H37:AK37" si="10">SUM(H25:H27,H29:H36)</f>
        <v>330</v>
      </c>
      <c r="I37" s="53">
        <f t="shared" si="10"/>
        <v>120</v>
      </c>
      <c r="J37" s="49">
        <f t="shared" si="10"/>
        <v>30</v>
      </c>
      <c r="K37" s="49">
        <f t="shared" si="10"/>
        <v>30</v>
      </c>
      <c r="L37" s="49">
        <f t="shared" si="10"/>
        <v>30</v>
      </c>
      <c r="M37" s="49">
        <f t="shared" si="10"/>
        <v>60</v>
      </c>
      <c r="N37" s="49">
        <f t="shared" si="10"/>
        <v>30</v>
      </c>
      <c r="O37" s="49"/>
      <c r="P37" s="53">
        <f t="shared" si="10"/>
        <v>19</v>
      </c>
      <c r="Q37" s="49">
        <f t="shared" si="10"/>
        <v>0</v>
      </c>
      <c r="R37" s="49">
        <f t="shared" si="10"/>
        <v>0</v>
      </c>
      <c r="S37" s="49">
        <f t="shared" si="10"/>
        <v>30</v>
      </c>
      <c r="T37" s="49">
        <f t="shared" si="10"/>
        <v>90</v>
      </c>
      <c r="U37" s="49">
        <f t="shared" si="10"/>
        <v>30</v>
      </c>
      <c r="V37" s="49"/>
      <c r="W37" s="53">
        <f t="shared" si="10"/>
        <v>15</v>
      </c>
      <c r="X37" s="49">
        <f t="shared" si="10"/>
        <v>30</v>
      </c>
      <c r="Y37" s="49">
        <f t="shared" si="10"/>
        <v>0</v>
      </c>
      <c r="Z37" s="49">
        <f t="shared" si="10"/>
        <v>0</v>
      </c>
      <c r="AA37" s="49">
        <f t="shared" si="10"/>
        <v>60</v>
      </c>
      <c r="AB37" s="49">
        <f t="shared" si="10"/>
        <v>30</v>
      </c>
      <c r="AC37" s="49"/>
      <c r="AD37" s="53">
        <f t="shared" si="10"/>
        <v>23</v>
      </c>
      <c r="AE37" s="49">
        <f t="shared" si="10"/>
        <v>0</v>
      </c>
      <c r="AF37" s="49">
        <f t="shared" si="10"/>
        <v>0</v>
      </c>
      <c r="AG37" s="49">
        <f t="shared" si="10"/>
        <v>0</v>
      </c>
      <c r="AH37" s="49">
        <f t="shared" si="10"/>
        <v>120</v>
      </c>
      <c r="AI37" s="49">
        <f t="shared" si="10"/>
        <v>30</v>
      </c>
      <c r="AJ37" s="49"/>
      <c r="AK37" s="49">
        <f t="shared" si="10"/>
        <v>19</v>
      </c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s="29" customFormat="1" ht="24.75" customHeight="1" thickBot="1">
      <c r="A38" s="198" t="s">
        <v>23</v>
      </c>
      <c r="B38" s="199"/>
      <c r="C38" s="52">
        <f t="shared" ref="C38:N38" si="11">SUM(C23,C37)</f>
        <v>107</v>
      </c>
      <c r="D38" s="49">
        <f t="shared" si="11"/>
        <v>870</v>
      </c>
      <c r="E38" s="49">
        <f t="shared" si="11"/>
        <v>90</v>
      </c>
      <c r="F38" s="49">
        <f t="shared" si="11"/>
        <v>30</v>
      </c>
      <c r="G38" s="49">
        <f t="shared" si="11"/>
        <v>180</v>
      </c>
      <c r="H38" s="49">
        <f t="shared" si="11"/>
        <v>450</v>
      </c>
      <c r="I38" s="53">
        <f t="shared" si="11"/>
        <v>120</v>
      </c>
      <c r="J38" s="49">
        <f t="shared" si="11"/>
        <v>60</v>
      </c>
      <c r="K38" s="49">
        <f t="shared" si="11"/>
        <v>30</v>
      </c>
      <c r="L38" s="49">
        <f t="shared" si="11"/>
        <v>60</v>
      </c>
      <c r="M38" s="49">
        <f t="shared" si="11"/>
        <v>90</v>
      </c>
      <c r="N38" s="49">
        <f t="shared" si="11"/>
        <v>30</v>
      </c>
      <c r="O38" s="49"/>
      <c r="P38" s="53">
        <f t="shared" ref="P38:U38" si="12">SUM(P23,P37)</f>
        <v>29</v>
      </c>
      <c r="Q38" s="49">
        <f t="shared" si="12"/>
        <v>0</v>
      </c>
      <c r="R38" s="49">
        <f t="shared" si="12"/>
        <v>0</v>
      </c>
      <c r="S38" s="49">
        <f t="shared" si="12"/>
        <v>90</v>
      </c>
      <c r="T38" s="49">
        <f t="shared" si="12"/>
        <v>150</v>
      </c>
      <c r="U38" s="49">
        <f t="shared" si="12"/>
        <v>30</v>
      </c>
      <c r="V38" s="49"/>
      <c r="W38" s="53">
        <f t="shared" ref="W38:AB38" si="13">SUM(W23,W37)</f>
        <v>29</v>
      </c>
      <c r="X38" s="49">
        <f t="shared" si="13"/>
        <v>30</v>
      </c>
      <c r="Y38" s="49">
        <f t="shared" si="13"/>
        <v>0</v>
      </c>
      <c r="Z38" s="49">
        <f t="shared" si="13"/>
        <v>30</v>
      </c>
      <c r="AA38" s="49">
        <f t="shared" si="13"/>
        <v>90</v>
      </c>
      <c r="AB38" s="49">
        <f t="shared" si="13"/>
        <v>30</v>
      </c>
      <c r="AC38" s="49"/>
      <c r="AD38" s="53">
        <f t="shared" ref="AD38:AI38" si="14">SUM(AD23,AD37)</f>
        <v>30</v>
      </c>
      <c r="AE38" s="49">
        <f t="shared" si="14"/>
        <v>0</v>
      </c>
      <c r="AF38" s="49">
        <f t="shared" si="14"/>
        <v>0</v>
      </c>
      <c r="AG38" s="49">
        <f t="shared" si="14"/>
        <v>0</v>
      </c>
      <c r="AH38" s="49">
        <f t="shared" si="14"/>
        <v>120</v>
      </c>
      <c r="AI38" s="49">
        <f t="shared" si="14"/>
        <v>30</v>
      </c>
      <c r="AJ38" s="49"/>
      <c r="AK38" s="53">
        <f>SUM(AK23,AK37)</f>
        <v>19</v>
      </c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48" s="29" customFormat="1" ht="36.75" customHeight="1" thickBot="1">
      <c r="A39" s="91"/>
      <c r="B39" s="92" t="s">
        <v>51</v>
      </c>
      <c r="C39" s="93"/>
      <c r="D39" s="94"/>
      <c r="E39" s="94"/>
      <c r="F39" s="94"/>
      <c r="G39" s="94"/>
      <c r="H39" s="94"/>
      <c r="I39" s="95"/>
      <c r="J39" s="94"/>
      <c r="K39" s="94"/>
      <c r="L39" s="94"/>
      <c r="M39" s="94"/>
      <c r="N39" s="94"/>
      <c r="O39" s="94"/>
      <c r="P39" s="95">
        <v>1</v>
      </c>
      <c r="Q39" s="94"/>
      <c r="R39" s="94"/>
      <c r="S39" s="94"/>
      <c r="T39" s="94"/>
      <c r="U39" s="94"/>
      <c r="V39" s="94"/>
      <c r="W39" s="95">
        <v>1</v>
      </c>
      <c r="X39" s="94"/>
      <c r="Y39" s="94"/>
      <c r="Z39" s="94"/>
      <c r="AA39" s="94"/>
      <c r="AB39" s="94"/>
      <c r="AC39" s="94"/>
      <c r="AD39" s="95"/>
      <c r="AE39" s="94"/>
      <c r="AF39" s="94"/>
      <c r="AG39" s="94"/>
      <c r="AH39" s="94"/>
      <c r="AI39" s="94"/>
      <c r="AJ39" s="94"/>
      <c r="AK39" s="95">
        <v>1</v>
      </c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</row>
    <row r="40" spans="1:48" s="57" customFormat="1" ht="30.75" customHeight="1" thickBot="1">
      <c r="A40" s="91"/>
      <c r="B40" s="92" t="s">
        <v>52</v>
      </c>
      <c r="C40" s="93"/>
      <c r="D40" s="94"/>
      <c r="E40" s="94"/>
      <c r="F40" s="94"/>
      <c r="G40" s="94"/>
      <c r="H40" s="94"/>
      <c r="I40" s="95"/>
      <c r="J40" s="94"/>
      <c r="K40" s="94"/>
      <c r="L40" s="94"/>
      <c r="M40" s="94"/>
      <c r="N40" s="94"/>
      <c r="O40" s="94"/>
      <c r="P40" s="95"/>
      <c r="Q40" s="94"/>
      <c r="R40" s="94"/>
      <c r="S40" s="94"/>
      <c r="T40" s="94"/>
      <c r="U40" s="94"/>
      <c r="V40" s="94"/>
      <c r="W40" s="95"/>
      <c r="X40" s="94"/>
      <c r="Y40" s="94"/>
      <c r="Z40" s="94"/>
      <c r="AA40" s="94"/>
      <c r="AB40" s="94"/>
      <c r="AC40" s="94"/>
      <c r="AD40" s="95"/>
      <c r="AE40" s="94"/>
      <c r="AF40" s="94"/>
      <c r="AG40" s="94"/>
      <c r="AH40" s="94"/>
      <c r="AI40" s="94"/>
      <c r="AJ40" s="94"/>
      <c r="AK40" s="95">
        <v>10</v>
      </c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</row>
    <row r="41" spans="1:48" ht="36.75" customHeight="1" thickBot="1">
      <c r="A41" s="182" t="s">
        <v>19</v>
      </c>
      <c r="B41" s="183"/>
      <c r="C41" s="78">
        <f>SUM(P41,W41,AD41,AK41)</f>
        <v>120</v>
      </c>
      <c r="D41" s="68">
        <f>SUM(J41,Q41,X41,AE41)</f>
        <v>870</v>
      </c>
      <c r="E41" s="68">
        <f>SUM(E38)</f>
        <v>90</v>
      </c>
      <c r="F41" s="68">
        <f>SUM(F38)</f>
        <v>30</v>
      </c>
      <c r="G41" s="68">
        <f>SUM(G38)</f>
        <v>180</v>
      </c>
      <c r="H41" s="68">
        <f>SUM(H38)</f>
        <v>450</v>
      </c>
      <c r="I41" s="68">
        <f>SUM(I38)</f>
        <v>120</v>
      </c>
      <c r="J41" s="182">
        <f>SUM(J38:N38)</f>
        <v>270</v>
      </c>
      <c r="K41" s="183"/>
      <c r="L41" s="183"/>
      <c r="M41" s="183"/>
      <c r="N41" s="184"/>
      <c r="O41" s="69"/>
      <c r="P41" s="69">
        <f>SUM(P38, P39:P40)</f>
        <v>30</v>
      </c>
      <c r="Q41" s="182">
        <f>SUM(Q38:U38)</f>
        <v>270</v>
      </c>
      <c r="R41" s="183"/>
      <c r="S41" s="183"/>
      <c r="T41" s="183"/>
      <c r="U41" s="184"/>
      <c r="V41" s="69"/>
      <c r="W41" s="69">
        <f>SUM(W38, W39:W40)</f>
        <v>30</v>
      </c>
      <c r="X41" s="182">
        <f>SUM(X38:AB38)</f>
        <v>180</v>
      </c>
      <c r="Y41" s="183"/>
      <c r="Z41" s="183"/>
      <c r="AA41" s="183"/>
      <c r="AB41" s="184"/>
      <c r="AC41" s="69"/>
      <c r="AD41" s="69">
        <f>SUM(AD38, AD39:AD40)</f>
        <v>30</v>
      </c>
      <c r="AE41" s="182">
        <f>SUM(AE38:AI38)</f>
        <v>150</v>
      </c>
      <c r="AF41" s="183"/>
      <c r="AG41" s="183"/>
      <c r="AH41" s="183"/>
      <c r="AI41" s="184"/>
      <c r="AJ41" s="69"/>
      <c r="AK41" s="69">
        <f>SUM(AK38, AK39:AK40)</f>
        <v>30</v>
      </c>
    </row>
    <row r="42" spans="1:48" ht="15" thickBot="1">
      <c r="A42" s="187" t="s">
        <v>20</v>
      </c>
      <c r="B42" s="188"/>
      <c r="C42" s="70">
        <f>SUM(V42,AJ42)</f>
        <v>120</v>
      </c>
      <c r="D42" s="70">
        <f>SUM(J42,X42)</f>
        <v>870</v>
      </c>
      <c r="E42" s="70"/>
      <c r="F42" s="70"/>
      <c r="G42" s="70"/>
      <c r="H42" s="70"/>
      <c r="I42" s="70"/>
      <c r="J42" s="187">
        <f>SUM(J41,Q41)</f>
        <v>540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9"/>
      <c r="V42" s="190">
        <f>SUM(P41,W41)</f>
        <v>60</v>
      </c>
      <c r="W42" s="190"/>
      <c r="X42" s="190">
        <f>SUM(X41,AE41)</f>
        <v>330</v>
      </c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>
        <f>SUM(AD41,AK41)</f>
        <v>60</v>
      </c>
      <c r="AK42" s="190"/>
    </row>
    <row r="43" spans="1:48">
      <c r="A43" s="18"/>
      <c r="B43" s="7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01"/>
      <c r="AK43" s="201"/>
    </row>
    <row r="44" spans="1:48" s="29" customFormat="1" ht="18" customHeight="1">
      <c r="A44" s="18"/>
      <c r="B44" s="7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s="29" customFormat="1" ht="18" customHeight="1">
      <c r="A45" s="18"/>
      <c r="B45" s="72" t="s">
        <v>28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s="29" customFormat="1" ht="17.25" customHeight="1">
      <c r="A46" s="28"/>
      <c r="B46" s="202" t="s">
        <v>15</v>
      </c>
      <c r="C46" s="202"/>
      <c r="D46" s="202"/>
      <c r="E46" s="202"/>
      <c r="F46" s="202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s="29" customFormat="1" ht="18" customHeight="1">
      <c r="A47" s="28"/>
      <c r="B47" s="202" t="s">
        <v>27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s="29" customFormat="1" ht="18" customHeight="1">
      <c r="A48" s="28"/>
      <c r="B48" s="203" t="s">
        <v>24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48" s="29" customFormat="1" ht="18" customHeight="1">
      <c r="A49" s="28"/>
      <c r="B49" s="29" t="s">
        <v>17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</row>
    <row r="50" spans="1:48" ht="18" customHeight="1">
      <c r="A50" s="28"/>
      <c r="B50" s="29" t="s">
        <v>18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</row>
    <row r="51" spans="1:48" ht="18" customHeight="1">
      <c r="A51" s="28"/>
      <c r="B51" s="203" t="s">
        <v>29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8"/>
      <c r="AJ51" s="28"/>
      <c r="AK51" s="28"/>
      <c r="AQ51" s="14"/>
      <c r="AR51" s="14"/>
      <c r="AS51" s="14"/>
      <c r="AT51" s="14"/>
      <c r="AU51" s="14"/>
      <c r="AV51" s="14"/>
    </row>
    <row r="52" spans="1:48">
      <c r="B52" s="200" t="s">
        <v>26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AQ52" s="14"/>
      <c r="AR52" s="14"/>
      <c r="AS52" s="14"/>
      <c r="AT52" s="14"/>
      <c r="AU52" s="14"/>
      <c r="AV52" s="14"/>
    </row>
    <row r="53" spans="1:48">
      <c r="A53" s="14"/>
      <c r="B53" s="200" t="s">
        <v>25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</row>
    <row r="54" spans="1:48" ht="22.5">
      <c r="A54" s="14"/>
      <c r="B54" s="55" t="s">
        <v>80</v>
      </c>
    </row>
    <row r="58" spans="1:48">
      <c r="A58" s="14"/>
      <c r="B58" s="14"/>
    </row>
    <row r="59" spans="1:48">
      <c r="B59" s="42"/>
    </row>
  </sheetData>
  <mergeCells count="41">
    <mergeCell ref="AJ42:AK42"/>
    <mergeCell ref="B53:O53"/>
    <mergeCell ref="AJ43:AK43"/>
    <mergeCell ref="B46:F46"/>
    <mergeCell ref="B47:O47"/>
    <mergeCell ref="B48:AK48"/>
    <mergeCell ref="B51:AH51"/>
    <mergeCell ref="B52:O52"/>
    <mergeCell ref="A37:B37"/>
    <mergeCell ref="A38:B38"/>
    <mergeCell ref="A41:B41"/>
    <mergeCell ref="J41:N41"/>
    <mergeCell ref="Q41:U41"/>
    <mergeCell ref="X41:AB41"/>
    <mergeCell ref="AE41:AI41"/>
    <mergeCell ref="A42:B42"/>
    <mergeCell ref="J42:U42"/>
    <mergeCell ref="V42:W42"/>
    <mergeCell ref="X42:AI42"/>
    <mergeCell ref="Q9:W9"/>
    <mergeCell ref="X9:AB9"/>
    <mergeCell ref="AE9:AK9"/>
    <mergeCell ref="A11:AK11"/>
    <mergeCell ref="E9:I9"/>
    <mergeCell ref="A23:B23"/>
    <mergeCell ref="A24:AK24"/>
    <mergeCell ref="A28:AK28"/>
    <mergeCell ref="A8:A10"/>
    <mergeCell ref="B8:B10"/>
    <mergeCell ref="C8:C10"/>
    <mergeCell ref="D8:I8"/>
    <mergeCell ref="J8:W8"/>
    <mergeCell ref="X8:AK8"/>
    <mergeCell ref="D9:D10"/>
    <mergeCell ref="J9:P9"/>
    <mergeCell ref="C7:X7"/>
    <mergeCell ref="B1:U1"/>
    <mergeCell ref="C3:AE3"/>
    <mergeCell ref="C4:AE4"/>
    <mergeCell ref="C5:Q5"/>
    <mergeCell ref="C6:Q6"/>
  </mergeCells>
  <phoneticPr fontId="4" type="noConversion"/>
  <printOptions horizontalCentered="1" verticalCentered="1"/>
  <pageMargins left="0.23622047244094491" right="0.23622047244094491" top="0" bottom="0.19685039370078741" header="0.31496062992125984" footer="0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6"/>
  <sheetViews>
    <sheetView tabSelected="1" zoomScaleNormal="79" zoomScaleSheetLayoutView="85" workbookViewId="0">
      <pane xSplit="2" ySplit="11" topLeftCell="C12" activePane="bottomRight" state="frozen"/>
      <selection pane="topRight" activeCell="D1" sqref="D1"/>
      <selection pane="bottomLeft" activeCell="A12" sqref="A12"/>
      <selection pane="bottomRight" activeCell="C5" sqref="C5:Q5"/>
    </sheetView>
  </sheetViews>
  <sheetFormatPr defaultRowHeight="14.25"/>
  <cols>
    <col min="1" max="1" width="4.875" style="42" customWidth="1"/>
    <col min="2" max="2" width="36.875" style="55" customWidth="1"/>
    <col min="3" max="3" width="6.75" style="42" customWidth="1"/>
    <col min="4" max="4" width="8.75" style="42" customWidth="1"/>
    <col min="5" max="5" width="4" style="42" customWidth="1"/>
    <col min="6" max="6" width="4.25" style="42" customWidth="1"/>
    <col min="7" max="8" width="3.5" style="42" customWidth="1"/>
    <col min="9" max="9" width="4.125" style="42" customWidth="1"/>
    <col min="10" max="10" width="4" style="42" customWidth="1"/>
    <col min="11" max="11" width="4.25" style="42" customWidth="1"/>
    <col min="12" max="13" width="3.125" style="42" customWidth="1"/>
    <col min="14" max="16" width="3.5" style="42" customWidth="1"/>
    <col min="17" max="17" width="3.875" style="42" customWidth="1"/>
    <col min="18" max="20" width="3.125" style="42" customWidth="1"/>
    <col min="21" max="23" width="3.625" style="42" customWidth="1"/>
    <col min="24" max="24" width="4" style="42" customWidth="1"/>
    <col min="25" max="26" width="3.125" style="42" customWidth="1"/>
    <col min="27" max="27" width="4.125" style="42" customWidth="1"/>
    <col min="28" max="30" width="3.75" style="42" customWidth="1"/>
    <col min="31" max="31" width="3.125" style="42" customWidth="1"/>
    <col min="32" max="33" width="3.625" style="42" customWidth="1"/>
    <col min="34" max="34" width="3.125" style="42" customWidth="1"/>
    <col min="35" max="37" width="4" style="42" customWidth="1"/>
    <col min="38" max="48" width="9" style="42"/>
    <col min="49" max="16384" width="9" style="14"/>
  </cols>
  <sheetData>
    <row r="1" spans="1:37" ht="15.75" customHeight="1">
      <c r="B1" s="163" t="s">
        <v>30</v>
      </c>
      <c r="C1" s="163"/>
      <c r="D1" s="163"/>
      <c r="E1" s="163"/>
      <c r="F1" s="163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208" t="s">
        <v>84</v>
      </c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</row>
    <row r="2" spans="1:37" ht="15">
      <c r="B2" s="71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</row>
    <row r="3" spans="1:37" ht="25.5" customHeight="1">
      <c r="A3" s="18"/>
      <c r="B3" s="207" t="s">
        <v>87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54"/>
      <c r="AG3" s="54"/>
      <c r="AH3" s="54"/>
      <c r="AI3" s="54"/>
      <c r="AJ3" s="54"/>
      <c r="AK3" s="54"/>
    </row>
    <row r="4" spans="1:37" ht="16.350000000000001" customHeight="1">
      <c r="A4" s="43"/>
      <c r="B4" s="157" t="s">
        <v>82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43"/>
      <c r="AG4" s="43"/>
      <c r="AH4" s="43"/>
      <c r="AI4" s="43"/>
      <c r="AJ4" s="43"/>
      <c r="AK4" s="43"/>
    </row>
    <row r="5" spans="1:37" ht="16.350000000000001" customHeight="1">
      <c r="A5" s="43"/>
      <c r="B5" s="157" t="s">
        <v>77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43"/>
      <c r="AG5" s="43"/>
      <c r="AH5" s="43"/>
      <c r="AI5" s="43"/>
      <c r="AJ5" s="43"/>
      <c r="AK5" s="43"/>
    </row>
    <row r="6" spans="1:37">
      <c r="A6" s="18"/>
      <c r="B6" s="157" t="s">
        <v>32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54"/>
      <c r="AG6" s="54"/>
      <c r="AH6" s="54"/>
      <c r="AI6" s="54"/>
      <c r="AJ6" s="54"/>
      <c r="AK6" s="54"/>
    </row>
    <row r="7" spans="1:37" ht="18.75" thickBot="1">
      <c r="A7" s="18"/>
      <c r="B7" s="158" t="s">
        <v>33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9"/>
      <c r="Z7" s="19"/>
      <c r="AA7" s="19"/>
      <c r="AB7" s="19"/>
      <c r="AC7" s="19"/>
      <c r="AD7" s="19"/>
      <c r="AE7" s="19"/>
      <c r="AF7" s="1"/>
      <c r="AG7" s="1"/>
      <c r="AH7" s="1"/>
      <c r="AI7" s="1"/>
      <c r="AJ7" s="1"/>
      <c r="AK7" s="1"/>
    </row>
    <row r="8" spans="1:37" ht="18.75" customHeight="1" thickBot="1">
      <c r="A8" s="172" t="s">
        <v>0</v>
      </c>
      <c r="B8" s="175" t="s">
        <v>81</v>
      </c>
      <c r="C8" s="178" t="s">
        <v>2</v>
      </c>
      <c r="D8" s="181" t="s">
        <v>16</v>
      </c>
      <c r="E8" s="181"/>
      <c r="F8" s="181"/>
      <c r="G8" s="181"/>
      <c r="H8" s="181"/>
      <c r="I8" s="181"/>
      <c r="J8" s="182" t="s">
        <v>3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4"/>
      <c r="X8" s="182" t="s">
        <v>4</v>
      </c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4"/>
    </row>
    <row r="9" spans="1:37" ht="15" thickBot="1">
      <c r="A9" s="173"/>
      <c r="B9" s="176"/>
      <c r="C9" s="179"/>
      <c r="D9" s="185" t="s">
        <v>5</v>
      </c>
      <c r="E9" s="196" t="s">
        <v>6</v>
      </c>
      <c r="F9" s="197"/>
      <c r="G9" s="197"/>
      <c r="H9" s="197"/>
      <c r="I9" s="197"/>
      <c r="J9" s="159">
        <v>1</v>
      </c>
      <c r="K9" s="160"/>
      <c r="L9" s="160"/>
      <c r="M9" s="160"/>
      <c r="N9" s="160"/>
      <c r="O9" s="160"/>
      <c r="P9" s="161"/>
      <c r="Q9" s="159">
        <v>2</v>
      </c>
      <c r="R9" s="160"/>
      <c r="S9" s="160"/>
      <c r="T9" s="160"/>
      <c r="U9" s="160"/>
      <c r="V9" s="160"/>
      <c r="W9" s="161"/>
      <c r="X9" s="191">
        <v>3</v>
      </c>
      <c r="Y9" s="192"/>
      <c r="Z9" s="192"/>
      <c r="AA9" s="192"/>
      <c r="AB9" s="176"/>
      <c r="AC9" s="32"/>
      <c r="AD9" s="32"/>
      <c r="AE9" s="182">
        <v>4</v>
      </c>
      <c r="AF9" s="183"/>
      <c r="AG9" s="183"/>
      <c r="AH9" s="183"/>
      <c r="AI9" s="183"/>
      <c r="AJ9" s="183"/>
      <c r="AK9" s="184"/>
    </row>
    <row r="10" spans="1:37" ht="72.75" customHeight="1" thickBot="1">
      <c r="A10" s="174"/>
      <c r="B10" s="177"/>
      <c r="C10" s="180"/>
      <c r="D10" s="186"/>
      <c r="E10" s="33" t="s">
        <v>7</v>
      </c>
      <c r="F10" s="34" t="s">
        <v>8</v>
      </c>
      <c r="G10" s="34" t="s">
        <v>9</v>
      </c>
      <c r="H10" s="34" t="s">
        <v>10</v>
      </c>
      <c r="I10" s="34" t="s">
        <v>11</v>
      </c>
      <c r="J10" s="35" t="s">
        <v>7</v>
      </c>
      <c r="K10" s="36" t="s">
        <v>8</v>
      </c>
      <c r="L10" s="37" t="s">
        <v>9</v>
      </c>
      <c r="M10" s="37" t="s">
        <v>10</v>
      </c>
      <c r="N10" s="38" t="s">
        <v>11</v>
      </c>
      <c r="O10" s="39" t="s">
        <v>1</v>
      </c>
      <c r="P10" s="40" t="s">
        <v>2</v>
      </c>
      <c r="Q10" s="35" t="s">
        <v>7</v>
      </c>
      <c r="R10" s="36" t="s">
        <v>8</v>
      </c>
      <c r="S10" s="37" t="s">
        <v>9</v>
      </c>
      <c r="T10" s="37" t="s">
        <v>10</v>
      </c>
      <c r="U10" s="38" t="s">
        <v>11</v>
      </c>
      <c r="V10" s="39" t="s">
        <v>1</v>
      </c>
      <c r="W10" s="41" t="s">
        <v>2</v>
      </c>
      <c r="X10" s="35" t="s">
        <v>7</v>
      </c>
      <c r="Y10" s="36" t="s">
        <v>8</v>
      </c>
      <c r="Z10" s="37" t="s">
        <v>9</v>
      </c>
      <c r="AA10" s="37" t="s">
        <v>10</v>
      </c>
      <c r="AB10" s="38" t="s">
        <v>11</v>
      </c>
      <c r="AC10" s="39" t="s">
        <v>1</v>
      </c>
      <c r="AD10" s="41" t="s">
        <v>2</v>
      </c>
      <c r="AE10" s="35" t="s">
        <v>7</v>
      </c>
      <c r="AF10" s="37" t="s">
        <v>8</v>
      </c>
      <c r="AG10" s="37" t="s">
        <v>9</v>
      </c>
      <c r="AH10" s="37" t="s">
        <v>10</v>
      </c>
      <c r="AI10" s="37" t="s">
        <v>11</v>
      </c>
      <c r="AJ10" s="39" t="s">
        <v>1</v>
      </c>
      <c r="AK10" s="41" t="s">
        <v>2</v>
      </c>
    </row>
    <row r="11" spans="1:37" ht="18" customHeight="1">
      <c r="A11" s="193" t="s">
        <v>13</v>
      </c>
      <c r="B11" s="194"/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4"/>
      <c r="R11" s="194"/>
      <c r="S11" s="194"/>
      <c r="T11" s="194"/>
      <c r="U11" s="194"/>
      <c r="V11" s="194"/>
      <c r="W11" s="194"/>
      <c r="X11" s="195"/>
      <c r="Y11" s="195"/>
      <c r="Z11" s="195"/>
      <c r="AA11" s="195"/>
      <c r="AB11" s="195"/>
      <c r="AC11" s="195"/>
      <c r="AD11" s="195"/>
      <c r="AE11" s="194"/>
      <c r="AF11" s="194"/>
      <c r="AG11" s="194"/>
      <c r="AH11" s="194"/>
      <c r="AI11" s="194"/>
      <c r="AJ11" s="194"/>
      <c r="AK11" s="194"/>
    </row>
    <row r="12" spans="1:37" ht="18" customHeight="1">
      <c r="A12" s="79"/>
      <c r="B12" s="80" t="s">
        <v>61</v>
      </c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</row>
    <row r="13" spans="1:37" ht="18" customHeight="1">
      <c r="A13" s="44">
        <v>1</v>
      </c>
      <c r="B13" s="146" t="s">
        <v>35</v>
      </c>
      <c r="C13" s="122">
        <f>SUM(P13,W13,AD13,AK13)</f>
        <v>11</v>
      </c>
      <c r="D13" s="116">
        <f t="shared" ref="D13:D22" si="0">SUM(E13:I13)</f>
        <v>90</v>
      </c>
      <c r="E13" s="59">
        <f t="shared" ref="E13:I14" si="1">SUM(J13,Q13,X13,AE13)</f>
        <v>0</v>
      </c>
      <c r="F13" s="60">
        <f t="shared" si="1"/>
        <v>0</v>
      </c>
      <c r="G13" s="58">
        <f t="shared" si="1"/>
        <v>90</v>
      </c>
      <c r="H13" s="58">
        <f t="shared" si="1"/>
        <v>0</v>
      </c>
      <c r="I13" s="58">
        <f t="shared" si="1"/>
        <v>0</v>
      </c>
      <c r="J13" s="12"/>
      <c r="K13" s="9"/>
      <c r="L13" s="9">
        <v>30</v>
      </c>
      <c r="M13" s="9"/>
      <c r="N13" s="11"/>
      <c r="O13" s="13" t="s">
        <v>48</v>
      </c>
      <c r="P13" s="6">
        <v>3</v>
      </c>
      <c r="Q13" s="12"/>
      <c r="R13" s="9"/>
      <c r="S13" s="9">
        <v>30</v>
      </c>
      <c r="T13" s="9"/>
      <c r="U13" s="11"/>
      <c r="V13" s="11" t="s">
        <v>48</v>
      </c>
      <c r="W13" s="8">
        <v>3</v>
      </c>
      <c r="X13" s="10"/>
      <c r="Y13" s="9"/>
      <c r="Z13" s="9">
        <v>30</v>
      </c>
      <c r="AA13" s="9"/>
      <c r="AB13" s="11"/>
      <c r="AC13" s="11" t="s">
        <v>49</v>
      </c>
      <c r="AD13" s="10">
        <v>5</v>
      </c>
      <c r="AE13" s="12"/>
      <c r="AF13" s="9"/>
      <c r="AG13" s="9"/>
      <c r="AH13" s="9"/>
      <c r="AI13" s="11"/>
      <c r="AJ13" s="11"/>
      <c r="AK13" s="8"/>
    </row>
    <row r="14" spans="1:37" ht="18" customHeight="1">
      <c r="A14" s="44">
        <v>2</v>
      </c>
      <c r="B14" s="147" t="s">
        <v>36</v>
      </c>
      <c r="C14" s="122">
        <f>SUM(P14,W14,AD14,AK14)</f>
        <v>5</v>
      </c>
      <c r="D14" s="116">
        <f t="shared" si="0"/>
        <v>30</v>
      </c>
      <c r="E14" s="59">
        <f t="shared" si="1"/>
        <v>0</v>
      </c>
      <c r="F14" s="60">
        <f t="shared" si="1"/>
        <v>0</v>
      </c>
      <c r="G14" s="58">
        <f t="shared" si="1"/>
        <v>30</v>
      </c>
      <c r="H14" s="58">
        <f t="shared" si="1"/>
        <v>0</v>
      </c>
      <c r="I14" s="58">
        <f t="shared" si="1"/>
        <v>0</v>
      </c>
      <c r="J14" s="12"/>
      <c r="K14" s="9"/>
      <c r="L14" s="9"/>
      <c r="M14" s="9"/>
      <c r="N14" s="11"/>
      <c r="O14" s="13"/>
      <c r="P14" s="6"/>
      <c r="Q14" s="12"/>
      <c r="R14" s="9"/>
      <c r="S14" s="9">
        <v>30</v>
      </c>
      <c r="T14" s="9"/>
      <c r="U14" s="11"/>
      <c r="V14" s="11" t="s">
        <v>49</v>
      </c>
      <c r="W14" s="8">
        <v>5</v>
      </c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1"/>
      <c r="AK14" s="8"/>
    </row>
    <row r="15" spans="1:37" ht="26.25" customHeight="1">
      <c r="A15" s="79"/>
      <c r="B15" s="155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115"/>
      <c r="R15" s="115"/>
      <c r="S15" s="115"/>
      <c r="T15" s="115"/>
      <c r="U15" s="115"/>
      <c r="V15" s="115"/>
      <c r="W15" s="115"/>
      <c r="X15" s="81"/>
      <c r="Y15" s="81"/>
      <c r="Z15" s="81"/>
      <c r="AA15" s="81"/>
      <c r="AB15" s="81"/>
      <c r="AC15" s="81"/>
      <c r="AD15" s="81"/>
      <c r="AE15" s="80"/>
      <c r="AF15" s="80"/>
      <c r="AG15" s="80"/>
      <c r="AH15" s="80"/>
      <c r="AI15" s="80"/>
      <c r="AJ15" s="80"/>
      <c r="AK15" s="80"/>
    </row>
    <row r="16" spans="1:37" ht="18" customHeight="1">
      <c r="A16" s="44">
        <v>3</v>
      </c>
      <c r="B16" s="82" t="s">
        <v>62</v>
      </c>
      <c r="C16" s="132">
        <f>SUM(P16,W16,AD16,AK16)</f>
        <v>3</v>
      </c>
      <c r="D16" s="116">
        <f t="shared" si="0"/>
        <v>30</v>
      </c>
      <c r="E16" s="59">
        <f t="shared" ref="E16:I19" si="2">SUM(J16,Q16,X16,AE16)</f>
        <v>0</v>
      </c>
      <c r="F16" s="60">
        <f t="shared" si="2"/>
        <v>0</v>
      </c>
      <c r="G16" s="58">
        <f t="shared" si="2"/>
        <v>0</v>
      </c>
      <c r="H16" s="58">
        <f t="shared" si="2"/>
        <v>30</v>
      </c>
      <c r="I16" s="58">
        <f t="shared" si="2"/>
        <v>0</v>
      </c>
      <c r="J16" s="12"/>
      <c r="K16" s="9"/>
      <c r="L16" s="9"/>
      <c r="M16" s="9">
        <v>30</v>
      </c>
      <c r="N16" s="9"/>
      <c r="O16" s="11" t="s">
        <v>49</v>
      </c>
      <c r="P16" s="6">
        <v>3</v>
      </c>
      <c r="Q16" s="12"/>
      <c r="R16" s="11"/>
      <c r="S16" s="11"/>
      <c r="T16" s="11"/>
      <c r="U16" s="11"/>
      <c r="V16" s="13"/>
      <c r="W16" s="8"/>
      <c r="X16" s="10"/>
      <c r="Y16" s="9"/>
      <c r="Z16" s="9"/>
      <c r="AA16" s="9"/>
      <c r="AB16" s="11"/>
      <c r="AC16" s="11"/>
      <c r="AD16" s="5"/>
      <c r="AE16" s="7"/>
      <c r="AF16" s="4"/>
      <c r="AG16" s="4"/>
      <c r="AH16" s="4"/>
      <c r="AI16" s="6"/>
      <c r="AJ16" s="3"/>
      <c r="AK16" s="5"/>
    </row>
    <row r="17" spans="1:48" ht="18" customHeight="1">
      <c r="A17" s="44">
        <v>4</v>
      </c>
      <c r="B17" s="88" t="s">
        <v>63</v>
      </c>
      <c r="C17" s="132">
        <f>SUM(P17,W17,AD17,AK17)</f>
        <v>3</v>
      </c>
      <c r="D17" s="116">
        <f t="shared" si="0"/>
        <v>30</v>
      </c>
      <c r="E17" s="59">
        <f t="shared" si="2"/>
        <v>0</v>
      </c>
      <c r="F17" s="60">
        <f t="shared" si="2"/>
        <v>0</v>
      </c>
      <c r="G17" s="58">
        <f t="shared" si="2"/>
        <v>0</v>
      </c>
      <c r="H17" s="58">
        <f t="shared" si="2"/>
        <v>30</v>
      </c>
      <c r="I17" s="58">
        <f t="shared" si="2"/>
        <v>0</v>
      </c>
      <c r="J17" s="12"/>
      <c r="K17" s="9"/>
      <c r="L17" s="9"/>
      <c r="M17" s="9"/>
      <c r="N17" s="9"/>
      <c r="O17" s="11"/>
      <c r="P17" s="6"/>
      <c r="Q17" s="12"/>
      <c r="R17" s="6"/>
      <c r="S17" s="6"/>
      <c r="T17" s="6"/>
      <c r="U17" s="6"/>
      <c r="V17" s="3"/>
      <c r="W17" s="8"/>
      <c r="X17" s="10"/>
      <c r="Y17" s="9"/>
      <c r="Z17" s="9"/>
      <c r="AA17" s="9">
        <v>30</v>
      </c>
      <c r="AB17" s="11"/>
      <c r="AC17" s="11" t="s">
        <v>49</v>
      </c>
      <c r="AD17" s="10">
        <v>3</v>
      </c>
      <c r="AE17" s="12"/>
      <c r="AF17" s="9"/>
      <c r="AG17" s="9"/>
      <c r="AH17" s="9"/>
      <c r="AI17" s="11"/>
      <c r="AJ17" s="13"/>
      <c r="AK17" s="20"/>
    </row>
    <row r="18" spans="1:48" ht="18" customHeight="1">
      <c r="A18" s="44">
        <v>5</v>
      </c>
      <c r="B18" s="82" t="s">
        <v>64</v>
      </c>
      <c r="C18" s="132">
        <f>SUM(P18,W18,AD18,AK18)</f>
        <v>3</v>
      </c>
      <c r="D18" s="116">
        <f t="shared" si="0"/>
        <v>30</v>
      </c>
      <c r="E18" s="59">
        <f t="shared" si="2"/>
        <v>0</v>
      </c>
      <c r="F18" s="60">
        <f t="shared" si="2"/>
        <v>0</v>
      </c>
      <c r="G18" s="58">
        <f t="shared" si="2"/>
        <v>0</v>
      </c>
      <c r="H18" s="58">
        <f t="shared" si="2"/>
        <v>30</v>
      </c>
      <c r="I18" s="58">
        <f t="shared" si="2"/>
        <v>0</v>
      </c>
      <c r="J18" s="12"/>
      <c r="K18" s="9"/>
      <c r="L18" s="9"/>
      <c r="M18" s="9"/>
      <c r="N18" s="11"/>
      <c r="O18" s="13"/>
      <c r="P18" s="6"/>
      <c r="Q18" s="12"/>
      <c r="R18" s="9"/>
      <c r="S18" s="9"/>
      <c r="T18" s="9">
        <v>30</v>
      </c>
      <c r="U18" s="11"/>
      <c r="V18" s="11" t="s">
        <v>49</v>
      </c>
      <c r="W18" s="8">
        <v>3</v>
      </c>
      <c r="X18" s="10"/>
      <c r="Y18" s="9"/>
      <c r="Z18" s="9"/>
      <c r="AA18" s="9"/>
      <c r="AB18" s="11"/>
      <c r="AC18" s="11"/>
      <c r="AD18" s="10"/>
      <c r="AE18" s="12"/>
      <c r="AF18" s="9"/>
      <c r="AG18" s="9"/>
      <c r="AH18" s="9"/>
      <c r="AI18" s="11"/>
      <c r="AJ18" s="11"/>
      <c r="AK18" s="8"/>
    </row>
    <row r="19" spans="1:48" ht="18" customHeight="1">
      <c r="A19" s="44">
        <v>6</v>
      </c>
      <c r="B19" s="82" t="s">
        <v>65</v>
      </c>
      <c r="C19" s="132">
        <f>SUM(P19,W19,AD19,AK19)</f>
        <v>3</v>
      </c>
      <c r="D19" s="116">
        <f t="shared" si="0"/>
        <v>30</v>
      </c>
      <c r="E19" s="59">
        <f t="shared" si="2"/>
        <v>0</v>
      </c>
      <c r="F19" s="60">
        <f t="shared" si="2"/>
        <v>0</v>
      </c>
      <c r="G19" s="58">
        <f t="shared" si="2"/>
        <v>0</v>
      </c>
      <c r="H19" s="58">
        <f t="shared" si="2"/>
        <v>30</v>
      </c>
      <c r="I19" s="58">
        <f t="shared" si="2"/>
        <v>0</v>
      </c>
      <c r="J19" s="12"/>
      <c r="K19" s="9"/>
      <c r="L19" s="9"/>
      <c r="M19" s="9"/>
      <c r="N19" s="9"/>
      <c r="O19" s="11"/>
      <c r="P19" s="6"/>
      <c r="Q19" s="12"/>
      <c r="R19" s="6"/>
      <c r="S19" s="6"/>
      <c r="T19" s="6">
        <v>30</v>
      </c>
      <c r="U19" s="6"/>
      <c r="V19" s="3" t="s">
        <v>49</v>
      </c>
      <c r="W19" s="8">
        <v>3</v>
      </c>
      <c r="X19" s="10"/>
      <c r="Y19" s="9"/>
      <c r="Z19" s="9"/>
      <c r="AA19" s="9"/>
      <c r="AB19" s="11"/>
      <c r="AC19" s="11"/>
      <c r="AD19" s="10"/>
      <c r="AE19" s="12"/>
      <c r="AF19" s="9"/>
      <c r="AG19" s="9"/>
      <c r="AH19" s="9"/>
      <c r="AI19" s="11"/>
      <c r="AJ19" s="13"/>
      <c r="AK19" s="20"/>
    </row>
    <row r="20" spans="1:48" ht="18" customHeight="1">
      <c r="A20" s="79"/>
      <c r="B20" s="155" t="s">
        <v>41</v>
      </c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115"/>
      <c r="R20" s="115"/>
      <c r="S20" s="115"/>
      <c r="T20" s="115"/>
      <c r="U20" s="115"/>
      <c r="V20" s="115"/>
      <c r="W20" s="115"/>
      <c r="X20" s="81"/>
      <c r="Y20" s="81"/>
      <c r="Z20" s="81"/>
      <c r="AA20" s="81"/>
      <c r="AB20" s="81"/>
      <c r="AC20" s="81"/>
      <c r="AD20" s="81"/>
      <c r="AE20" s="115"/>
      <c r="AF20" s="115"/>
      <c r="AG20" s="115"/>
      <c r="AH20" s="115"/>
      <c r="AI20" s="115"/>
      <c r="AJ20" s="115"/>
      <c r="AK20" s="115"/>
    </row>
    <row r="21" spans="1:48" ht="18" customHeight="1" thickBot="1">
      <c r="A21" s="135">
        <v>7</v>
      </c>
      <c r="B21" s="145" t="s">
        <v>66</v>
      </c>
      <c r="C21" s="133">
        <f>SUM(P21,W21,AD21,AK21)</f>
        <v>2</v>
      </c>
      <c r="D21" s="118">
        <f t="shared" si="0"/>
        <v>15</v>
      </c>
      <c r="E21" s="61">
        <f t="shared" ref="E21:I22" si="3">SUM(J21,Q21,X21,AE21)</f>
        <v>15</v>
      </c>
      <c r="F21" s="62">
        <f t="shared" si="3"/>
        <v>0</v>
      </c>
      <c r="G21" s="63">
        <f t="shared" si="3"/>
        <v>0</v>
      </c>
      <c r="H21" s="63">
        <f t="shared" si="3"/>
        <v>0</v>
      </c>
      <c r="I21" s="63">
        <f t="shared" si="3"/>
        <v>0</v>
      </c>
      <c r="J21" s="24">
        <v>15</v>
      </c>
      <c r="K21" s="26"/>
      <c r="L21" s="26"/>
      <c r="M21" s="26"/>
      <c r="N21" s="23"/>
      <c r="O21" s="27" t="s">
        <v>48</v>
      </c>
      <c r="P21" s="25">
        <v>2</v>
      </c>
      <c r="Q21" s="24"/>
      <c r="R21" s="26"/>
      <c r="S21" s="26"/>
      <c r="T21" s="26"/>
      <c r="U21" s="23"/>
      <c r="V21" s="23"/>
      <c r="W21" s="25"/>
      <c r="X21" s="21"/>
      <c r="Y21" s="26"/>
      <c r="Z21" s="26"/>
      <c r="AA21" s="26"/>
      <c r="AB21" s="23"/>
      <c r="AC21" s="23"/>
      <c r="AD21" s="21"/>
      <c r="AE21" s="24"/>
      <c r="AF21" s="26"/>
      <c r="AG21" s="26"/>
      <c r="AH21" s="26"/>
      <c r="AI21" s="23"/>
      <c r="AJ21" s="23"/>
      <c r="AK21" s="25"/>
    </row>
    <row r="22" spans="1:48" ht="18" customHeight="1" thickBot="1">
      <c r="A22" s="136">
        <v>8</v>
      </c>
      <c r="B22" s="144" t="s">
        <v>59</v>
      </c>
      <c r="C22" s="121">
        <f>SUM(P22,W22,AD22,AK22)</f>
        <v>2</v>
      </c>
      <c r="D22" s="143">
        <f t="shared" si="0"/>
        <v>15</v>
      </c>
      <c r="E22" s="64">
        <f t="shared" si="3"/>
        <v>15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137">
        <v>15</v>
      </c>
      <c r="K22" s="138"/>
      <c r="L22" s="138"/>
      <c r="M22" s="138"/>
      <c r="N22" s="138"/>
      <c r="O22" s="139" t="s">
        <v>48</v>
      </c>
      <c r="P22" s="140">
        <v>2</v>
      </c>
      <c r="Q22" s="137"/>
      <c r="R22" s="138"/>
      <c r="S22" s="138"/>
      <c r="T22" s="138"/>
      <c r="U22" s="139"/>
      <c r="V22" s="141"/>
      <c r="W22" s="142"/>
      <c r="X22" s="140"/>
      <c r="Y22" s="138"/>
      <c r="Z22" s="138"/>
      <c r="AA22" s="138"/>
      <c r="AB22" s="139"/>
      <c r="AC22" s="139"/>
      <c r="AD22" s="140"/>
      <c r="AE22" s="137"/>
      <c r="AF22" s="138"/>
      <c r="AG22" s="138"/>
      <c r="AH22" s="138"/>
      <c r="AI22" s="139"/>
      <c r="AJ22" s="141"/>
      <c r="AK22" s="142"/>
    </row>
    <row r="23" spans="1:48" ht="25.5" customHeight="1" thickBot="1">
      <c r="A23" s="206" t="s">
        <v>12</v>
      </c>
      <c r="B23" s="167"/>
      <c r="C23" s="51">
        <f t="shared" ref="C23:AK23" si="4">SUM(C13:C22)</f>
        <v>32</v>
      </c>
      <c r="D23" s="49">
        <f t="shared" si="4"/>
        <v>270</v>
      </c>
      <c r="E23" s="48">
        <f t="shared" si="4"/>
        <v>30</v>
      </c>
      <c r="F23" s="50">
        <f t="shared" si="4"/>
        <v>0</v>
      </c>
      <c r="G23" s="50">
        <f t="shared" si="4"/>
        <v>120</v>
      </c>
      <c r="H23" s="50">
        <f t="shared" si="4"/>
        <v>120</v>
      </c>
      <c r="I23" s="53">
        <f t="shared" si="4"/>
        <v>0</v>
      </c>
      <c r="J23" s="90">
        <f t="shared" si="4"/>
        <v>30</v>
      </c>
      <c r="K23" s="50">
        <f t="shared" si="4"/>
        <v>0</v>
      </c>
      <c r="L23" s="50">
        <f t="shared" si="4"/>
        <v>30</v>
      </c>
      <c r="M23" s="50">
        <f t="shared" si="4"/>
        <v>30</v>
      </c>
      <c r="N23" s="50">
        <f t="shared" si="4"/>
        <v>0</v>
      </c>
      <c r="O23" s="50">
        <f t="shared" si="4"/>
        <v>0</v>
      </c>
      <c r="P23" s="53">
        <f t="shared" si="4"/>
        <v>10</v>
      </c>
      <c r="Q23" s="90">
        <f t="shared" si="4"/>
        <v>0</v>
      </c>
      <c r="R23" s="50">
        <f t="shared" si="4"/>
        <v>0</v>
      </c>
      <c r="S23" s="50">
        <f t="shared" si="4"/>
        <v>60</v>
      </c>
      <c r="T23" s="50">
        <f t="shared" si="4"/>
        <v>60</v>
      </c>
      <c r="U23" s="50">
        <f t="shared" si="4"/>
        <v>0</v>
      </c>
      <c r="V23" s="50">
        <f t="shared" si="4"/>
        <v>0</v>
      </c>
      <c r="W23" s="53">
        <f t="shared" si="4"/>
        <v>14</v>
      </c>
      <c r="X23" s="90">
        <f t="shared" si="4"/>
        <v>0</v>
      </c>
      <c r="Y23" s="50">
        <f t="shared" si="4"/>
        <v>0</v>
      </c>
      <c r="Z23" s="50">
        <f t="shared" si="4"/>
        <v>30</v>
      </c>
      <c r="AA23" s="50">
        <f t="shared" si="4"/>
        <v>30</v>
      </c>
      <c r="AB23" s="50">
        <f t="shared" si="4"/>
        <v>0</v>
      </c>
      <c r="AC23" s="50">
        <f t="shared" si="4"/>
        <v>0</v>
      </c>
      <c r="AD23" s="53">
        <f t="shared" si="4"/>
        <v>8</v>
      </c>
      <c r="AE23" s="90">
        <f t="shared" si="4"/>
        <v>0</v>
      </c>
      <c r="AF23" s="50">
        <f t="shared" si="4"/>
        <v>0</v>
      </c>
      <c r="AG23" s="50">
        <f t="shared" si="4"/>
        <v>0</v>
      </c>
      <c r="AH23" s="50">
        <f t="shared" si="4"/>
        <v>0</v>
      </c>
      <c r="AI23" s="50">
        <f t="shared" si="4"/>
        <v>0</v>
      </c>
      <c r="AJ23" s="50">
        <f t="shared" si="4"/>
        <v>0</v>
      </c>
      <c r="AK23" s="53">
        <f t="shared" si="4"/>
        <v>0</v>
      </c>
    </row>
    <row r="24" spans="1:48" ht="18" customHeight="1" thickBot="1">
      <c r="A24" s="204" t="s">
        <v>14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205"/>
    </row>
    <row r="25" spans="1:48" ht="18" customHeight="1">
      <c r="A25" s="46">
        <v>9</v>
      </c>
      <c r="B25" s="124" t="s">
        <v>45</v>
      </c>
      <c r="C25" s="121">
        <f>SUM(P25,W25,AD25,AK25)</f>
        <v>4</v>
      </c>
      <c r="D25" s="66">
        <f>SUM(E25:I25)</f>
        <v>60</v>
      </c>
      <c r="E25" s="59">
        <f t="shared" ref="E25:I27" si="5">SUM(J25,Q25,X25,AE25)</f>
        <v>0</v>
      </c>
      <c r="F25" s="60">
        <f t="shared" si="5"/>
        <v>0</v>
      </c>
      <c r="G25" s="58">
        <f t="shared" si="5"/>
        <v>60</v>
      </c>
      <c r="H25" s="58">
        <f t="shared" si="5"/>
        <v>0</v>
      </c>
      <c r="I25" s="58">
        <f t="shared" si="5"/>
        <v>0</v>
      </c>
      <c r="J25" s="46"/>
      <c r="K25" s="30"/>
      <c r="L25" s="30">
        <v>30</v>
      </c>
      <c r="M25" s="30"/>
      <c r="N25" s="30"/>
      <c r="O25" s="30" t="s">
        <v>48</v>
      </c>
      <c r="P25" s="31">
        <v>2</v>
      </c>
      <c r="Q25" s="46"/>
      <c r="R25" s="30"/>
      <c r="S25" s="30">
        <v>30</v>
      </c>
      <c r="T25" s="30"/>
      <c r="U25" s="30"/>
      <c r="V25" s="30" t="s">
        <v>48</v>
      </c>
      <c r="W25" s="31">
        <v>2</v>
      </c>
      <c r="X25" s="46"/>
      <c r="Y25" s="30"/>
      <c r="Z25" s="30"/>
      <c r="AA25" s="30"/>
      <c r="AB25" s="30"/>
      <c r="AC25" s="30"/>
      <c r="AD25" s="31"/>
      <c r="AE25" s="46"/>
      <c r="AF25" s="30"/>
      <c r="AG25" s="30"/>
      <c r="AH25" s="30"/>
      <c r="AI25" s="30"/>
      <c r="AJ25" s="30"/>
      <c r="AK25" s="31"/>
    </row>
    <row r="26" spans="1:48" ht="18" customHeight="1">
      <c r="A26" s="47">
        <v>10</v>
      </c>
      <c r="B26" s="125" t="s">
        <v>53</v>
      </c>
      <c r="C26" s="122">
        <f>SUM(P26,W26,AD26,AK26)</f>
        <v>15</v>
      </c>
      <c r="D26" s="116">
        <f>SUM(E26:I26)</f>
        <v>150</v>
      </c>
      <c r="E26" s="59">
        <f t="shared" si="5"/>
        <v>0</v>
      </c>
      <c r="F26" s="60">
        <f t="shared" si="5"/>
        <v>0</v>
      </c>
      <c r="G26" s="58">
        <f t="shared" si="5"/>
        <v>0</v>
      </c>
      <c r="H26" s="58">
        <f t="shared" si="5"/>
        <v>150</v>
      </c>
      <c r="I26" s="58">
        <f t="shared" si="5"/>
        <v>0</v>
      </c>
      <c r="J26" s="12"/>
      <c r="K26" s="9"/>
      <c r="L26" s="9"/>
      <c r="M26" s="9">
        <v>30</v>
      </c>
      <c r="N26" s="6"/>
      <c r="O26" s="6" t="s">
        <v>48</v>
      </c>
      <c r="P26" s="10">
        <v>3</v>
      </c>
      <c r="Q26" s="12"/>
      <c r="R26" s="9"/>
      <c r="S26" s="9"/>
      <c r="T26" s="9">
        <v>30</v>
      </c>
      <c r="U26" s="11"/>
      <c r="V26" s="13" t="s">
        <v>48</v>
      </c>
      <c r="W26" s="8">
        <v>3</v>
      </c>
      <c r="X26" s="10"/>
      <c r="Y26" s="9"/>
      <c r="Z26" s="9"/>
      <c r="AA26" s="9">
        <v>30</v>
      </c>
      <c r="AB26" s="11"/>
      <c r="AC26" s="11" t="s">
        <v>48</v>
      </c>
      <c r="AD26" s="10">
        <v>3</v>
      </c>
      <c r="AE26" s="12"/>
      <c r="AF26" s="9"/>
      <c r="AG26" s="9"/>
      <c r="AH26" s="9">
        <v>60</v>
      </c>
      <c r="AI26" s="11"/>
      <c r="AJ26" s="13" t="s">
        <v>48</v>
      </c>
      <c r="AK26" s="8">
        <v>6</v>
      </c>
    </row>
    <row r="27" spans="1:48" ht="18" customHeight="1" thickBot="1">
      <c r="A27" s="47">
        <v>11</v>
      </c>
      <c r="B27" s="89" t="s">
        <v>54</v>
      </c>
      <c r="C27" s="120">
        <f>SUM(P27,W27,AD27,AK27)</f>
        <v>20</v>
      </c>
      <c r="D27" s="119">
        <f>SUM(E27:I27)</f>
        <v>120</v>
      </c>
      <c r="E27" s="59">
        <f t="shared" si="5"/>
        <v>0</v>
      </c>
      <c r="F27" s="60">
        <f t="shared" si="5"/>
        <v>0</v>
      </c>
      <c r="G27" s="58">
        <f t="shared" si="5"/>
        <v>0</v>
      </c>
      <c r="H27" s="58">
        <f t="shared" si="5"/>
        <v>0</v>
      </c>
      <c r="I27" s="58">
        <f t="shared" si="5"/>
        <v>120</v>
      </c>
      <c r="J27" s="12"/>
      <c r="K27" s="9"/>
      <c r="L27" s="9"/>
      <c r="M27" s="9"/>
      <c r="N27" s="6">
        <v>30</v>
      </c>
      <c r="O27" s="6" t="s">
        <v>48</v>
      </c>
      <c r="P27" s="10">
        <v>4</v>
      </c>
      <c r="Q27" s="12"/>
      <c r="R27" s="9"/>
      <c r="S27" s="9"/>
      <c r="T27" s="9"/>
      <c r="U27" s="11">
        <v>30</v>
      </c>
      <c r="V27" s="13" t="s">
        <v>48</v>
      </c>
      <c r="W27" s="8">
        <v>4</v>
      </c>
      <c r="X27" s="10"/>
      <c r="Y27" s="9"/>
      <c r="Z27" s="9"/>
      <c r="AA27" s="9"/>
      <c r="AB27" s="11">
        <v>30</v>
      </c>
      <c r="AC27" s="11" t="s">
        <v>48</v>
      </c>
      <c r="AD27" s="10">
        <v>6</v>
      </c>
      <c r="AE27" s="12"/>
      <c r="AF27" s="9"/>
      <c r="AG27" s="9"/>
      <c r="AH27" s="9"/>
      <c r="AI27" s="11">
        <v>30</v>
      </c>
      <c r="AJ27" s="13" t="s">
        <v>48</v>
      </c>
      <c r="AK27" s="8">
        <v>6</v>
      </c>
    </row>
    <row r="28" spans="1:48" s="97" customFormat="1" ht="18" customHeight="1" thickBot="1">
      <c r="A28" s="170" t="s">
        <v>21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</row>
    <row r="29" spans="1:48" ht="18" customHeight="1">
      <c r="A29" s="45">
        <v>12</v>
      </c>
      <c r="B29" s="86" t="s">
        <v>55</v>
      </c>
      <c r="C29" s="134">
        <f t="shared" ref="C29:C34" si="6">SUM(P29,W29,AD29,AK29)</f>
        <v>4</v>
      </c>
      <c r="D29" s="66">
        <f t="shared" ref="D29:D34" si="7">SUM(E29:I29)</f>
        <v>30</v>
      </c>
      <c r="E29" s="59">
        <f t="shared" ref="E29:E34" si="8">SUM(J29,Q29,X29,AE29)</f>
        <v>15</v>
      </c>
      <c r="F29" s="60">
        <f t="shared" ref="F29:F34" si="9">SUM(K29,R29,Y29,AF29)</f>
        <v>0</v>
      </c>
      <c r="G29" s="58">
        <f t="shared" ref="G29:G34" si="10">SUM(L29,S29,Z29,AG29)</f>
        <v>0</v>
      </c>
      <c r="H29" s="58">
        <f t="shared" ref="H29:H34" si="11">SUM(M29,T29,AA29,AH29)</f>
        <v>15</v>
      </c>
      <c r="I29" s="58">
        <f t="shared" ref="I29:I34" si="12">SUM(N29,U29,AB29,AI29)</f>
        <v>0</v>
      </c>
      <c r="J29" s="12">
        <v>15</v>
      </c>
      <c r="K29" s="9"/>
      <c r="L29" s="9"/>
      <c r="M29" s="9">
        <v>15</v>
      </c>
      <c r="N29" s="11"/>
      <c r="O29" s="13" t="s">
        <v>48</v>
      </c>
      <c r="P29" s="10">
        <v>4</v>
      </c>
      <c r="Q29" s="12"/>
      <c r="R29" s="9"/>
      <c r="S29" s="9"/>
      <c r="T29" s="9"/>
      <c r="U29" s="11"/>
      <c r="V29" s="11"/>
      <c r="W29" s="8"/>
      <c r="X29" s="10"/>
      <c r="Y29" s="9"/>
      <c r="Z29" s="9"/>
      <c r="AA29" s="9"/>
      <c r="AB29" s="11"/>
      <c r="AC29" s="11"/>
      <c r="AD29" s="10"/>
      <c r="AE29" s="12"/>
      <c r="AF29" s="9"/>
      <c r="AG29" s="9"/>
      <c r="AH29" s="9"/>
      <c r="AI29" s="11"/>
      <c r="AJ29" s="11"/>
      <c r="AK29" s="8"/>
    </row>
    <row r="30" spans="1:48" ht="18" customHeight="1">
      <c r="A30" s="44">
        <f>A29+1</f>
        <v>13</v>
      </c>
      <c r="B30" s="87" t="s">
        <v>56</v>
      </c>
      <c r="C30" s="132">
        <f t="shared" si="6"/>
        <v>2</v>
      </c>
      <c r="D30" s="116">
        <f t="shared" si="7"/>
        <v>30</v>
      </c>
      <c r="E30" s="59">
        <f t="shared" si="8"/>
        <v>0</v>
      </c>
      <c r="F30" s="60">
        <f t="shared" si="9"/>
        <v>0</v>
      </c>
      <c r="G30" s="58">
        <f t="shared" si="10"/>
        <v>0</v>
      </c>
      <c r="H30" s="58">
        <f t="shared" si="11"/>
        <v>30</v>
      </c>
      <c r="I30" s="58">
        <f t="shared" si="12"/>
        <v>0</v>
      </c>
      <c r="J30" s="12"/>
      <c r="K30" s="9"/>
      <c r="L30" s="9"/>
      <c r="M30" s="9"/>
      <c r="N30" s="11"/>
      <c r="O30" s="13"/>
      <c r="P30" s="10"/>
      <c r="Q30" s="12"/>
      <c r="R30" s="9"/>
      <c r="S30" s="9"/>
      <c r="T30" s="9"/>
      <c r="U30" s="11"/>
      <c r="V30" s="11"/>
      <c r="W30" s="8"/>
      <c r="X30" s="10"/>
      <c r="Y30" s="9"/>
      <c r="Z30" s="9"/>
      <c r="AA30" s="9">
        <v>15</v>
      </c>
      <c r="AB30" s="11"/>
      <c r="AC30" s="11" t="s">
        <v>48</v>
      </c>
      <c r="AD30" s="10">
        <v>1</v>
      </c>
      <c r="AE30" s="12"/>
      <c r="AF30" s="9"/>
      <c r="AG30" s="9"/>
      <c r="AH30" s="9">
        <v>15</v>
      </c>
      <c r="AI30" s="11"/>
      <c r="AJ30" s="11" t="s">
        <v>48</v>
      </c>
      <c r="AK30" s="20">
        <v>1</v>
      </c>
    </row>
    <row r="31" spans="1:48" ht="18" customHeight="1">
      <c r="A31" s="44">
        <f>A30+1</f>
        <v>14</v>
      </c>
      <c r="B31" s="88" t="s">
        <v>44</v>
      </c>
      <c r="C31" s="132">
        <f t="shared" si="6"/>
        <v>6</v>
      </c>
      <c r="D31" s="116">
        <f t="shared" si="7"/>
        <v>60</v>
      </c>
      <c r="E31" s="59">
        <f t="shared" si="8"/>
        <v>0</v>
      </c>
      <c r="F31" s="60">
        <f t="shared" si="9"/>
        <v>0</v>
      </c>
      <c r="G31" s="58">
        <f t="shared" si="10"/>
        <v>60</v>
      </c>
      <c r="H31" s="58">
        <f t="shared" si="11"/>
        <v>0</v>
      </c>
      <c r="I31" s="58">
        <f t="shared" si="12"/>
        <v>0</v>
      </c>
      <c r="J31" s="12"/>
      <c r="K31" s="9"/>
      <c r="L31" s="9"/>
      <c r="M31" s="9"/>
      <c r="N31" s="11"/>
      <c r="O31" s="13"/>
      <c r="P31" s="10"/>
      <c r="Q31" s="12"/>
      <c r="R31" s="9"/>
      <c r="S31" s="9"/>
      <c r="T31" s="9"/>
      <c r="U31" s="11"/>
      <c r="V31" s="11"/>
      <c r="W31" s="8"/>
      <c r="X31" s="10"/>
      <c r="Y31" s="9"/>
      <c r="Z31" s="9">
        <v>30</v>
      </c>
      <c r="AA31" s="9"/>
      <c r="AB31" s="11"/>
      <c r="AC31" s="11" t="s">
        <v>48</v>
      </c>
      <c r="AD31" s="10">
        <v>3</v>
      </c>
      <c r="AE31" s="12"/>
      <c r="AF31" s="9"/>
      <c r="AG31" s="9">
        <v>30</v>
      </c>
      <c r="AH31" s="9"/>
      <c r="AI31" s="11"/>
      <c r="AJ31" s="11" t="s">
        <v>48</v>
      </c>
      <c r="AK31" s="8">
        <v>3</v>
      </c>
    </row>
    <row r="32" spans="1:48" ht="18" customHeight="1">
      <c r="A32" s="44">
        <f>A31+1</f>
        <v>15</v>
      </c>
      <c r="B32" s="88" t="s">
        <v>57</v>
      </c>
      <c r="C32" s="132">
        <f t="shared" si="6"/>
        <v>16</v>
      </c>
      <c r="D32" s="116">
        <f t="shared" si="7"/>
        <v>120</v>
      </c>
      <c r="E32" s="59">
        <f t="shared" si="8"/>
        <v>0</v>
      </c>
      <c r="F32" s="60">
        <f t="shared" si="9"/>
        <v>0</v>
      </c>
      <c r="G32" s="58">
        <f t="shared" si="10"/>
        <v>0</v>
      </c>
      <c r="H32" s="58">
        <f t="shared" si="11"/>
        <v>120</v>
      </c>
      <c r="I32" s="58">
        <f t="shared" si="12"/>
        <v>0</v>
      </c>
      <c r="J32" s="12"/>
      <c r="K32" s="9"/>
      <c r="L32" s="9"/>
      <c r="M32" s="9">
        <v>30</v>
      </c>
      <c r="N32" s="6"/>
      <c r="O32" s="13" t="s">
        <v>48</v>
      </c>
      <c r="P32" s="10">
        <v>4</v>
      </c>
      <c r="Q32" s="12"/>
      <c r="R32" s="9"/>
      <c r="S32" s="9"/>
      <c r="T32" s="9">
        <v>30</v>
      </c>
      <c r="U32" s="11"/>
      <c r="V32" s="11" t="s">
        <v>48</v>
      </c>
      <c r="W32" s="8">
        <v>4</v>
      </c>
      <c r="X32" s="10"/>
      <c r="Y32" s="9"/>
      <c r="Z32" s="9"/>
      <c r="AA32" s="9">
        <v>30</v>
      </c>
      <c r="AB32" s="11"/>
      <c r="AC32" s="11" t="s">
        <v>48</v>
      </c>
      <c r="AD32" s="10">
        <v>4</v>
      </c>
      <c r="AE32" s="12"/>
      <c r="AF32" s="9"/>
      <c r="AG32" s="9"/>
      <c r="AH32" s="9">
        <v>30</v>
      </c>
      <c r="AI32" s="11"/>
      <c r="AJ32" s="11" t="s">
        <v>49</v>
      </c>
      <c r="AK32" s="8">
        <v>4</v>
      </c>
    </row>
    <row r="33" spans="1:48" ht="18" customHeight="1">
      <c r="A33" s="44">
        <f>A32+1</f>
        <v>16</v>
      </c>
      <c r="B33" s="88" t="s">
        <v>67</v>
      </c>
      <c r="C33" s="132">
        <f t="shared" si="6"/>
        <v>4</v>
      </c>
      <c r="D33" s="116">
        <f t="shared" si="7"/>
        <v>30</v>
      </c>
      <c r="E33" s="59">
        <f t="shared" si="8"/>
        <v>0</v>
      </c>
      <c r="F33" s="60">
        <f t="shared" si="9"/>
        <v>0</v>
      </c>
      <c r="G33" s="58">
        <f t="shared" si="10"/>
        <v>0</v>
      </c>
      <c r="H33" s="58">
        <f t="shared" si="11"/>
        <v>30</v>
      </c>
      <c r="I33" s="58">
        <f t="shared" si="12"/>
        <v>0</v>
      </c>
      <c r="J33" s="12"/>
      <c r="K33" s="9"/>
      <c r="L33" s="9"/>
      <c r="M33" s="9">
        <v>15</v>
      </c>
      <c r="N33" s="9"/>
      <c r="O33" s="11" t="s">
        <v>48</v>
      </c>
      <c r="P33" s="10">
        <v>2</v>
      </c>
      <c r="Q33" s="12"/>
      <c r="R33" s="6"/>
      <c r="S33" s="4"/>
      <c r="T33" s="9">
        <v>15</v>
      </c>
      <c r="U33" s="11"/>
      <c r="V33" s="11" t="s">
        <v>48</v>
      </c>
      <c r="W33" s="8">
        <v>2</v>
      </c>
      <c r="X33" s="10"/>
      <c r="Y33" s="9"/>
      <c r="Z33" s="9"/>
      <c r="AA33" s="9"/>
      <c r="AB33" s="11"/>
      <c r="AC33" s="11"/>
      <c r="AD33" s="10"/>
      <c r="AE33" s="12"/>
      <c r="AF33" s="9"/>
      <c r="AG33" s="9"/>
      <c r="AH33" s="9"/>
      <c r="AI33" s="11"/>
      <c r="AJ33" s="11"/>
      <c r="AK33" s="8"/>
    </row>
    <row r="34" spans="1:48" ht="20.25" customHeight="1" thickBot="1">
      <c r="A34" s="44">
        <f>A33+1</f>
        <v>17</v>
      </c>
      <c r="B34" s="130" t="s">
        <v>50</v>
      </c>
      <c r="C34" s="133">
        <f t="shared" si="6"/>
        <v>4</v>
      </c>
      <c r="D34" s="131">
        <f t="shared" si="7"/>
        <v>0</v>
      </c>
      <c r="E34" s="59">
        <f t="shared" si="8"/>
        <v>0</v>
      </c>
      <c r="F34" s="60">
        <f t="shared" si="9"/>
        <v>0</v>
      </c>
      <c r="G34" s="58">
        <f t="shared" si="10"/>
        <v>0</v>
      </c>
      <c r="H34" s="58">
        <f t="shared" si="11"/>
        <v>0</v>
      </c>
      <c r="I34" s="58">
        <f t="shared" si="12"/>
        <v>0</v>
      </c>
      <c r="J34" s="12"/>
      <c r="K34" s="9"/>
      <c r="L34" s="9"/>
      <c r="M34" s="9"/>
      <c r="N34" s="11"/>
      <c r="O34" s="13"/>
      <c r="P34" s="10"/>
      <c r="Q34" s="12"/>
      <c r="R34" s="9"/>
      <c r="S34" s="9"/>
      <c r="T34" s="9"/>
      <c r="U34" s="11"/>
      <c r="V34" s="11"/>
      <c r="W34" s="8"/>
      <c r="X34" s="10"/>
      <c r="Y34" s="9"/>
      <c r="Z34" s="9"/>
      <c r="AA34" s="9"/>
      <c r="AB34" s="11"/>
      <c r="AC34" s="11" t="s">
        <v>48</v>
      </c>
      <c r="AD34" s="10">
        <v>4</v>
      </c>
      <c r="AE34" s="12"/>
      <c r="AF34" s="9"/>
      <c r="AG34" s="9"/>
      <c r="AH34" s="9"/>
      <c r="AI34" s="11"/>
      <c r="AJ34" s="11"/>
      <c r="AK34" s="8"/>
    </row>
    <row r="35" spans="1:48" s="29" customFormat="1" ht="22.5" customHeight="1" thickBot="1">
      <c r="A35" s="198" t="s">
        <v>22</v>
      </c>
      <c r="B35" s="199"/>
      <c r="C35" s="52">
        <f t="shared" ref="C35:N35" si="13">SUM(C25:C27,C29:C34)</f>
        <v>75</v>
      </c>
      <c r="D35" s="49">
        <f t="shared" si="13"/>
        <v>600</v>
      </c>
      <c r="E35" s="49">
        <f t="shared" si="13"/>
        <v>15</v>
      </c>
      <c r="F35" s="49">
        <f t="shared" si="13"/>
        <v>0</v>
      </c>
      <c r="G35" s="49">
        <f t="shared" si="13"/>
        <v>120</v>
      </c>
      <c r="H35" s="49">
        <f t="shared" si="13"/>
        <v>345</v>
      </c>
      <c r="I35" s="53">
        <f t="shared" si="13"/>
        <v>120</v>
      </c>
      <c r="J35" s="49">
        <f t="shared" si="13"/>
        <v>15</v>
      </c>
      <c r="K35" s="49">
        <f t="shared" si="13"/>
        <v>0</v>
      </c>
      <c r="L35" s="49">
        <f t="shared" si="13"/>
        <v>30</v>
      </c>
      <c r="M35" s="49">
        <f t="shared" si="13"/>
        <v>90</v>
      </c>
      <c r="N35" s="49">
        <f t="shared" si="13"/>
        <v>30</v>
      </c>
      <c r="O35" s="49"/>
      <c r="P35" s="53">
        <f t="shared" ref="P35:U35" si="14">SUM(P25:P27,P29:P34)</f>
        <v>19</v>
      </c>
      <c r="Q35" s="49">
        <f t="shared" si="14"/>
        <v>0</v>
      </c>
      <c r="R35" s="49">
        <f t="shared" si="14"/>
        <v>0</v>
      </c>
      <c r="S35" s="49">
        <f t="shared" si="14"/>
        <v>30</v>
      </c>
      <c r="T35" s="49">
        <f t="shared" si="14"/>
        <v>75</v>
      </c>
      <c r="U35" s="49">
        <f t="shared" si="14"/>
        <v>30</v>
      </c>
      <c r="V35" s="49"/>
      <c r="W35" s="53">
        <f t="shared" ref="W35:AB35" si="15">SUM(W25:W27,W29:W34)</f>
        <v>15</v>
      </c>
      <c r="X35" s="49">
        <f t="shared" si="15"/>
        <v>0</v>
      </c>
      <c r="Y35" s="49">
        <f t="shared" si="15"/>
        <v>0</v>
      </c>
      <c r="Z35" s="49">
        <f t="shared" si="15"/>
        <v>30</v>
      </c>
      <c r="AA35" s="49">
        <f t="shared" si="15"/>
        <v>75</v>
      </c>
      <c r="AB35" s="49">
        <f t="shared" si="15"/>
        <v>30</v>
      </c>
      <c r="AC35" s="49"/>
      <c r="AD35" s="53">
        <f t="shared" ref="AD35:AI35" si="16">SUM(AD25:AD27,AD29:AD34)</f>
        <v>21</v>
      </c>
      <c r="AE35" s="49">
        <f t="shared" si="16"/>
        <v>0</v>
      </c>
      <c r="AF35" s="49">
        <f t="shared" si="16"/>
        <v>0</v>
      </c>
      <c r="AG35" s="49">
        <f t="shared" si="16"/>
        <v>30</v>
      </c>
      <c r="AH35" s="49">
        <f t="shared" si="16"/>
        <v>105</v>
      </c>
      <c r="AI35" s="49">
        <f t="shared" si="16"/>
        <v>30</v>
      </c>
      <c r="AJ35" s="49"/>
      <c r="AK35" s="53">
        <f>SUM(AK25:AK27,AK29:AK34)</f>
        <v>20</v>
      </c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:48" s="29" customFormat="1" ht="24.75" customHeight="1" thickBot="1">
      <c r="A36" s="198" t="s">
        <v>23</v>
      </c>
      <c r="B36" s="199"/>
      <c r="C36" s="52">
        <f t="shared" ref="C36:N36" si="17">SUM(C23,C35)</f>
        <v>107</v>
      </c>
      <c r="D36" s="49">
        <f t="shared" si="17"/>
        <v>870</v>
      </c>
      <c r="E36" s="49">
        <f t="shared" si="17"/>
        <v>45</v>
      </c>
      <c r="F36" s="49">
        <f t="shared" si="17"/>
        <v>0</v>
      </c>
      <c r="G36" s="49">
        <f t="shared" si="17"/>
        <v>240</v>
      </c>
      <c r="H36" s="49">
        <f t="shared" si="17"/>
        <v>465</v>
      </c>
      <c r="I36" s="53">
        <f t="shared" si="17"/>
        <v>120</v>
      </c>
      <c r="J36" s="49">
        <f t="shared" si="17"/>
        <v>45</v>
      </c>
      <c r="K36" s="49">
        <f t="shared" si="17"/>
        <v>0</v>
      </c>
      <c r="L36" s="49">
        <f t="shared" si="17"/>
        <v>60</v>
      </c>
      <c r="M36" s="49">
        <f t="shared" si="17"/>
        <v>120</v>
      </c>
      <c r="N36" s="49">
        <f t="shared" si="17"/>
        <v>30</v>
      </c>
      <c r="O36" s="49"/>
      <c r="P36" s="53">
        <f t="shared" ref="P36:U36" si="18">SUM(P23,P35)</f>
        <v>29</v>
      </c>
      <c r="Q36" s="49">
        <f t="shared" si="18"/>
        <v>0</v>
      </c>
      <c r="R36" s="49">
        <f t="shared" si="18"/>
        <v>0</v>
      </c>
      <c r="S36" s="49">
        <f t="shared" si="18"/>
        <v>90</v>
      </c>
      <c r="T36" s="49">
        <f t="shared" si="18"/>
        <v>135</v>
      </c>
      <c r="U36" s="49">
        <f t="shared" si="18"/>
        <v>30</v>
      </c>
      <c r="V36" s="49"/>
      <c r="W36" s="53">
        <f t="shared" ref="W36:AB36" si="19">SUM(W23,W35)</f>
        <v>29</v>
      </c>
      <c r="X36" s="49">
        <f t="shared" si="19"/>
        <v>0</v>
      </c>
      <c r="Y36" s="49">
        <f t="shared" si="19"/>
        <v>0</v>
      </c>
      <c r="Z36" s="49">
        <f t="shared" si="19"/>
        <v>60</v>
      </c>
      <c r="AA36" s="49">
        <f t="shared" si="19"/>
        <v>105</v>
      </c>
      <c r="AB36" s="49">
        <f t="shared" si="19"/>
        <v>30</v>
      </c>
      <c r="AC36" s="49"/>
      <c r="AD36" s="53">
        <f t="shared" ref="AD36:AI36" si="20">SUM(AD23,AD35)</f>
        <v>29</v>
      </c>
      <c r="AE36" s="49">
        <f t="shared" si="20"/>
        <v>0</v>
      </c>
      <c r="AF36" s="49">
        <f t="shared" si="20"/>
        <v>0</v>
      </c>
      <c r="AG36" s="49">
        <f t="shared" si="20"/>
        <v>30</v>
      </c>
      <c r="AH36" s="49">
        <f t="shared" si="20"/>
        <v>105</v>
      </c>
      <c r="AI36" s="49">
        <f t="shared" si="20"/>
        <v>30</v>
      </c>
      <c r="AJ36" s="49"/>
      <c r="AK36" s="53">
        <f>SUM(AK23,AK35)</f>
        <v>20</v>
      </c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s="29" customFormat="1" ht="40.5" customHeight="1" thickBot="1">
      <c r="A37" s="91"/>
      <c r="B37" s="92" t="s">
        <v>51</v>
      </c>
      <c r="C37" s="93">
        <v>3</v>
      </c>
      <c r="D37" s="94"/>
      <c r="E37" s="94"/>
      <c r="F37" s="94"/>
      <c r="G37" s="94"/>
      <c r="H37" s="94"/>
      <c r="I37" s="95"/>
      <c r="J37" s="94"/>
      <c r="K37" s="94"/>
      <c r="L37" s="94"/>
      <c r="M37" s="94"/>
      <c r="N37" s="94"/>
      <c r="O37" s="94"/>
      <c r="P37" s="95">
        <v>1</v>
      </c>
      <c r="Q37" s="94"/>
      <c r="R37" s="94"/>
      <c r="S37" s="94"/>
      <c r="T37" s="94"/>
      <c r="U37" s="94"/>
      <c r="V37" s="94"/>
      <c r="W37" s="95">
        <v>1</v>
      </c>
      <c r="X37" s="94"/>
      <c r="Y37" s="94"/>
      <c r="Z37" s="94"/>
      <c r="AA37" s="94"/>
      <c r="AB37" s="94"/>
      <c r="AC37" s="94"/>
      <c r="AD37" s="95">
        <v>1</v>
      </c>
      <c r="AE37" s="94"/>
      <c r="AF37" s="94"/>
      <c r="AG37" s="94"/>
      <c r="AH37" s="94"/>
      <c r="AI37" s="94"/>
      <c r="AJ37" s="94"/>
      <c r="AK37" s="95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s="57" customFormat="1" ht="30" customHeight="1" thickBot="1">
      <c r="A38" s="91"/>
      <c r="B38" s="92" t="s">
        <v>52</v>
      </c>
      <c r="C38" s="93">
        <v>10</v>
      </c>
      <c r="D38" s="94"/>
      <c r="E38" s="94"/>
      <c r="F38" s="94"/>
      <c r="G38" s="94"/>
      <c r="H38" s="94"/>
      <c r="I38" s="95"/>
      <c r="J38" s="94"/>
      <c r="K38" s="94"/>
      <c r="L38" s="94"/>
      <c r="M38" s="94"/>
      <c r="N38" s="94"/>
      <c r="O38" s="94"/>
      <c r="P38" s="95"/>
      <c r="Q38" s="94"/>
      <c r="R38" s="94"/>
      <c r="S38" s="94"/>
      <c r="T38" s="94"/>
      <c r="U38" s="94"/>
      <c r="V38" s="94"/>
      <c r="W38" s="95"/>
      <c r="X38" s="94"/>
      <c r="Y38" s="94"/>
      <c r="Z38" s="94"/>
      <c r="AA38" s="94"/>
      <c r="AB38" s="94"/>
      <c r="AC38" s="94"/>
      <c r="AD38" s="95"/>
      <c r="AE38" s="94"/>
      <c r="AF38" s="94"/>
      <c r="AG38" s="94"/>
      <c r="AH38" s="94"/>
      <c r="AI38" s="94"/>
      <c r="AJ38" s="94"/>
      <c r="AK38" s="95">
        <v>10</v>
      </c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</row>
    <row r="39" spans="1:48" ht="36.75" customHeight="1" thickBot="1">
      <c r="A39" s="182" t="s">
        <v>19</v>
      </c>
      <c r="B39" s="183"/>
      <c r="C39" s="78">
        <f>SUM(P39,W39,AD39,AK39)</f>
        <v>120</v>
      </c>
      <c r="D39" s="68">
        <f t="shared" ref="D39:I39" si="21">SUM(D36)</f>
        <v>870</v>
      </c>
      <c r="E39" s="68">
        <f t="shared" si="21"/>
        <v>45</v>
      </c>
      <c r="F39" s="68">
        <f t="shared" si="21"/>
        <v>0</v>
      </c>
      <c r="G39" s="68">
        <f t="shared" si="21"/>
        <v>240</v>
      </c>
      <c r="H39" s="68">
        <f t="shared" si="21"/>
        <v>465</v>
      </c>
      <c r="I39" s="68">
        <f t="shared" si="21"/>
        <v>120</v>
      </c>
      <c r="J39" s="182">
        <f>SUM(J36:N36)</f>
        <v>255</v>
      </c>
      <c r="K39" s="183"/>
      <c r="L39" s="183"/>
      <c r="M39" s="183"/>
      <c r="N39" s="184"/>
      <c r="O39" s="69"/>
      <c r="P39" s="69">
        <f>SUM(P36, P37:P38)</f>
        <v>30</v>
      </c>
      <c r="Q39" s="182">
        <f>SUM(Q36:U36)</f>
        <v>255</v>
      </c>
      <c r="R39" s="183"/>
      <c r="S39" s="183"/>
      <c r="T39" s="183"/>
      <c r="U39" s="184"/>
      <c r="V39" s="69"/>
      <c r="W39" s="69">
        <f>SUM(W36, W37:W38)</f>
        <v>30</v>
      </c>
      <c r="X39" s="182">
        <f>SUM(X36:AB36)</f>
        <v>195</v>
      </c>
      <c r="Y39" s="183"/>
      <c r="Z39" s="183"/>
      <c r="AA39" s="183"/>
      <c r="AB39" s="184"/>
      <c r="AC39" s="69"/>
      <c r="AD39" s="69">
        <f>SUM(AD36, AD37:AD38)</f>
        <v>30</v>
      </c>
      <c r="AE39" s="182">
        <f>SUM(AE36:AI36)</f>
        <v>165</v>
      </c>
      <c r="AF39" s="183"/>
      <c r="AG39" s="183"/>
      <c r="AH39" s="183"/>
      <c r="AI39" s="184"/>
      <c r="AJ39" s="69"/>
      <c r="AK39" s="69">
        <f>SUM(AK36, AK37:AK38)</f>
        <v>30</v>
      </c>
    </row>
    <row r="40" spans="1:48" ht="15" thickBot="1">
      <c r="A40" s="187" t="s">
        <v>20</v>
      </c>
      <c r="B40" s="188"/>
      <c r="C40" s="70">
        <f>SUM(V40,AJ40)</f>
        <v>120</v>
      </c>
      <c r="D40" s="70">
        <f>SUM(J40,X40)</f>
        <v>870</v>
      </c>
      <c r="E40" s="70">
        <f>E39</f>
        <v>45</v>
      </c>
      <c r="F40" s="70">
        <f>F39</f>
        <v>0</v>
      </c>
      <c r="G40" s="70">
        <f>G39</f>
        <v>240</v>
      </c>
      <c r="H40" s="70">
        <f>H39</f>
        <v>465</v>
      </c>
      <c r="I40" s="70">
        <f>I39</f>
        <v>120</v>
      </c>
      <c r="J40" s="187">
        <f>SUM(J39,Q39)</f>
        <v>510</v>
      </c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9"/>
      <c r="V40" s="190">
        <f>SUM(P39,W39)</f>
        <v>60</v>
      </c>
      <c r="W40" s="190"/>
      <c r="X40" s="190">
        <f>SUM(X39,AE39)</f>
        <v>360</v>
      </c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>
        <f>SUM(AD39,AK39)</f>
        <v>60</v>
      </c>
      <c r="AK40" s="190"/>
    </row>
    <row r="41" spans="1:48">
      <c r="A41" s="18"/>
      <c r="B41" s="7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201"/>
      <c r="AK41" s="201"/>
    </row>
    <row r="42" spans="1:48" s="29" customFormat="1" ht="18" customHeight="1">
      <c r="A42" s="18"/>
      <c r="B42" s="72" t="s">
        <v>28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s="29" customFormat="1" ht="17.25" customHeight="1">
      <c r="A43" s="28"/>
      <c r="B43" s="202" t="s">
        <v>15</v>
      </c>
      <c r="C43" s="202"/>
      <c r="D43" s="202"/>
      <c r="E43" s="202"/>
      <c r="F43" s="202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s="29" customFormat="1" ht="18" customHeight="1">
      <c r="A44" s="28"/>
      <c r="B44" s="202" t="s">
        <v>27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s="29" customFormat="1" ht="18" customHeight="1">
      <c r="A45" s="28"/>
      <c r="B45" s="203" t="s">
        <v>24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s="29" customFormat="1" ht="18" customHeight="1">
      <c r="A46" s="28"/>
      <c r="B46" s="29" t="s">
        <v>17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ht="18" customHeight="1">
      <c r="A47" s="28"/>
      <c r="B47" s="29" t="s">
        <v>18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48" ht="18" customHeight="1">
      <c r="A48" s="28"/>
      <c r="B48" s="203" t="s">
        <v>29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8"/>
      <c r="AJ48" s="28"/>
      <c r="AK48" s="28"/>
      <c r="AQ48" s="14"/>
      <c r="AR48" s="14"/>
      <c r="AS48" s="14"/>
      <c r="AT48" s="14"/>
      <c r="AU48" s="14"/>
      <c r="AV48" s="14"/>
    </row>
    <row r="49" spans="1:48">
      <c r="B49" s="200" t="s">
        <v>26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AQ49" s="14"/>
      <c r="AR49" s="14"/>
      <c r="AS49" s="14"/>
      <c r="AT49" s="14"/>
      <c r="AU49" s="14"/>
      <c r="AV49" s="14"/>
    </row>
    <row r="50" spans="1:48">
      <c r="A50" s="14"/>
      <c r="B50" s="200" t="s">
        <v>25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</row>
    <row r="51" spans="1:48" ht="22.5">
      <c r="A51" s="14"/>
      <c r="B51" s="55" t="s">
        <v>83</v>
      </c>
    </row>
    <row r="52" spans="1:48" ht="15" thickBot="1"/>
    <row r="53" spans="1:48" ht="22.5" customHeight="1" thickBot="1">
      <c r="B53" s="209" t="s">
        <v>85</v>
      </c>
      <c r="C53" s="209"/>
      <c r="E53" s="210" t="s">
        <v>86</v>
      </c>
      <c r="F53" s="211"/>
      <c r="G53" s="211"/>
      <c r="H53" s="211"/>
      <c r="I53" s="212"/>
    </row>
    <row r="55" spans="1:48">
      <c r="A55" s="14"/>
      <c r="B55" s="14"/>
    </row>
    <row r="56" spans="1:48">
      <c r="B56" s="42"/>
    </row>
  </sheetData>
  <mergeCells count="44">
    <mergeCell ref="B53:C53"/>
    <mergeCell ref="E53:I53"/>
    <mergeCell ref="A11:AK11"/>
    <mergeCell ref="D9:D10"/>
    <mergeCell ref="A8:A10"/>
    <mergeCell ref="B8:B10"/>
    <mergeCell ref="C8:C10"/>
    <mergeCell ref="X40:AI40"/>
    <mergeCell ref="AJ40:AK40"/>
    <mergeCell ref="A40:B40"/>
    <mergeCell ref="B1:F1"/>
    <mergeCell ref="B3:AE3"/>
    <mergeCell ref="S1:AK1"/>
    <mergeCell ref="AE9:AK9"/>
    <mergeCell ref="X9:AB9"/>
    <mergeCell ref="C5:Q5"/>
    <mergeCell ref="C6:Q6"/>
    <mergeCell ref="C4:AE4"/>
    <mergeCell ref="AJ41:AK41"/>
    <mergeCell ref="X39:AB39"/>
    <mergeCell ref="J39:N39"/>
    <mergeCell ref="J9:P9"/>
    <mergeCell ref="X8:AK8"/>
    <mergeCell ref="E9:I9"/>
    <mergeCell ref="Q39:U39"/>
    <mergeCell ref="AE39:AI39"/>
    <mergeCell ref="B50:O50"/>
    <mergeCell ref="A28:AK28"/>
    <mergeCell ref="A39:B39"/>
    <mergeCell ref="A35:B35"/>
    <mergeCell ref="A36:B36"/>
    <mergeCell ref="Q9:W9"/>
    <mergeCell ref="A24:AK24"/>
    <mergeCell ref="B48:AH48"/>
    <mergeCell ref="B44:O44"/>
    <mergeCell ref="B43:F43"/>
    <mergeCell ref="J40:U40"/>
    <mergeCell ref="V40:W40"/>
    <mergeCell ref="B49:O49"/>
    <mergeCell ref="B45:AK45"/>
    <mergeCell ref="C7:X7"/>
    <mergeCell ref="D8:I8"/>
    <mergeCell ref="J8:W8"/>
    <mergeCell ref="A23:B23"/>
  </mergeCells>
  <phoneticPr fontId="4" type="noConversion"/>
  <printOptions horizontalCentered="1" verticalCentered="1"/>
  <pageMargins left="0.23622047244094491" right="0.23622047244094491" top="0" bottom="0.19685039370078741" header="0.31496062992125984" footer="0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25"/>
  <sheetData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hispanistyka tłumaczeniowa</vt:lpstr>
      <vt:lpstr>hispanistyka nauczycielska</vt:lpstr>
      <vt:lpstr>portugalistyka</vt:lpstr>
      <vt:lpstr>Arkusz2</vt:lpstr>
      <vt:lpstr>Arkusz3</vt:lpstr>
      <vt:lpstr>'hispanistyka nauczycielska'!Obszar_wydruku</vt:lpstr>
      <vt:lpstr>'hispanistyka tłumaczeniowa'!Obszar_wydruku</vt:lpstr>
      <vt:lpstr>portugalistyka!Obszar_wydruku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ICom</cp:lastModifiedBy>
  <cp:lastPrinted>2018-05-17T08:19:57Z</cp:lastPrinted>
  <dcterms:created xsi:type="dcterms:W3CDTF">2007-12-04T15:57:32Z</dcterms:created>
  <dcterms:modified xsi:type="dcterms:W3CDTF">2019-10-17T11:55:05Z</dcterms:modified>
</cp:coreProperties>
</file>