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450" windowWidth="22725" windowHeight="12480" tabRatio="545" activeTab="0"/>
  </bookViews>
  <sheets>
    <sheet name="CR" sheetId="1" r:id="rId1"/>
    <sheet name="Arkusz2" sheetId="2" state="hidden" r:id="rId2"/>
    <sheet name="Arkusz3" sheetId="3" state="hidden" r:id="rId3"/>
  </sheets>
  <definedNames>
    <definedName name="_xlnm.Print_Area" localSheetId="0">'CR'!$B$1:$BD$71</definedName>
  </definedNames>
  <calcPr fullCalcOnLoad="1"/>
</workbook>
</file>

<file path=xl/comments1.xml><?xml version="1.0" encoding="utf-8"?>
<comments xmlns="http://schemas.openxmlformats.org/spreadsheetml/2006/main">
  <authors>
    <author>borzeckaa</author>
  </authors>
  <commentList>
    <comment ref="F11" authorId="0">
      <text>
        <r>
          <rPr>
            <b/>
            <sz val="9"/>
            <rFont val="Tahoma"/>
            <family val="2"/>
          </rPr>
          <t>borzeckaa:</t>
        </r>
        <r>
          <rPr>
            <sz val="9"/>
            <rFont val="Tahoma"/>
            <family val="2"/>
          </rPr>
          <t xml:space="preserve">
dodano</t>
        </r>
      </text>
    </comment>
  </commentList>
</comments>
</file>

<file path=xl/sharedStrings.xml><?xml version="1.0" encoding="utf-8"?>
<sst xmlns="http://schemas.openxmlformats.org/spreadsheetml/2006/main" count="258" uniqueCount="132">
  <si>
    <t>Forma zal.</t>
  </si>
  <si>
    <t>Punkty ECTS</t>
  </si>
  <si>
    <t>Rok I</t>
  </si>
  <si>
    <t>Rok II</t>
  </si>
  <si>
    <t>Rok III</t>
  </si>
  <si>
    <t>Razem</t>
  </si>
  <si>
    <t>WY</t>
  </si>
  <si>
    <t>CA</t>
  </si>
  <si>
    <t>LB</t>
  </si>
  <si>
    <t>KW</t>
  </si>
  <si>
    <t>SM</t>
  </si>
  <si>
    <t>Specjalność studiów:</t>
  </si>
  <si>
    <t>Poziom studiów:</t>
  </si>
  <si>
    <t>Profil studiów:</t>
  </si>
  <si>
    <t>Forma studiów:</t>
  </si>
  <si>
    <t>Razem A+B</t>
  </si>
  <si>
    <t>Razem A</t>
  </si>
  <si>
    <t>Razem B</t>
  </si>
  <si>
    <t>Nazwa modułu (przedmiotu)</t>
  </si>
  <si>
    <t>Wymiar godzin (łączny)</t>
  </si>
  <si>
    <t>stacjonarne</t>
  </si>
  <si>
    <t>Rodzaj zajęć</t>
  </si>
  <si>
    <t>Kod</t>
  </si>
  <si>
    <t>Blok</t>
  </si>
  <si>
    <t>blok modułów (przedmiotów) wybieralnych oraz fakultatywnych  - B</t>
  </si>
  <si>
    <t>blok modułów (przedmiotów) obowiązkowych - A</t>
  </si>
  <si>
    <t xml:space="preserve">Liczba osób w grupie na zajęciach indywidualnych. </t>
  </si>
  <si>
    <t>Filozofia</t>
  </si>
  <si>
    <t>Ochrona własności intelektualnej</t>
  </si>
  <si>
    <t>Zasady muzyki</t>
  </si>
  <si>
    <t>Instrumentoznawstwo</t>
  </si>
  <si>
    <t>Kształcenie słuchu</t>
  </si>
  <si>
    <t>Harmonia</t>
  </si>
  <si>
    <t>Technologia informacyjna</t>
  </si>
  <si>
    <t>Wychowanie fizyczne</t>
  </si>
  <si>
    <t>z</t>
  </si>
  <si>
    <t>e</t>
  </si>
  <si>
    <t>Język obcy</t>
  </si>
  <si>
    <t>Praktyka w zespole muzycznym</t>
  </si>
  <si>
    <t>E</t>
  </si>
  <si>
    <t>1.</t>
  </si>
  <si>
    <t>3.</t>
  </si>
  <si>
    <t>4.</t>
  </si>
  <si>
    <t>5.</t>
  </si>
  <si>
    <t>6.</t>
  </si>
  <si>
    <t>7.</t>
  </si>
  <si>
    <t>8.</t>
  </si>
  <si>
    <t>praktyczny</t>
  </si>
  <si>
    <t xml:space="preserve">wykonawstwo instrumentalne,  wykonawstwo wokalne </t>
  </si>
  <si>
    <t>Historia muzyki z literaturą</t>
  </si>
  <si>
    <t>Historia jazzu i pop music</t>
  </si>
  <si>
    <t>1Jp03</t>
  </si>
  <si>
    <t>1Jp01</t>
  </si>
  <si>
    <t>1Jp02</t>
  </si>
  <si>
    <t>Warsztaty słuchania muzyki z analizą</t>
  </si>
  <si>
    <t>Harmonia jazzowa i pop music</t>
  </si>
  <si>
    <t>P</t>
  </si>
  <si>
    <t xml:space="preserve">Fortepian </t>
  </si>
  <si>
    <t>Propedeutyka instrumentacji i aranżacji</t>
  </si>
  <si>
    <t>1Jp12</t>
  </si>
  <si>
    <t>Komputerowe systemy muzyczne</t>
  </si>
  <si>
    <t>Historia kultury</t>
  </si>
  <si>
    <t>Promocja i marketing dóbr kultury</t>
  </si>
  <si>
    <t>Seminarium licencjackie</t>
  </si>
  <si>
    <t>1Jp28</t>
  </si>
  <si>
    <t>Warsztaty studyjne</t>
  </si>
  <si>
    <t>1Jp29</t>
  </si>
  <si>
    <t>Praktyka estradowa</t>
  </si>
  <si>
    <t>1Jp30</t>
  </si>
  <si>
    <t>specjalności do wyboru</t>
  </si>
  <si>
    <t>wykonawstwo instrumentalne</t>
  </si>
  <si>
    <t>wykonawstwo wokalne</t>
  </si>
  <si>
    <t>B1</t>
  </si>
  <si>
    <t>BS</t>
  </si>
  <si>
    <t>Razem specjalność BS</t>
  </si>
  <si>
    <t>Instrument główny z improwizacją</t>
  </si>
  <si>
    <t>Zespół instrumentalny</t>
  </si>
  <si>
    <t>Śpiew z improwizacją</t>
  </si>
  <si>
    <t>Zespół wokalny</t>
  </si>
  <si>
    <t>Emisja głosu z dykcją</t>
  </si>
  <si>
    <t>1Jp04</t>
  </si>
  <si>
    <t>1Jp05</t>
  </si>
  <si>
    <t>1Jp06</t>
  </si>
  <si>
    <t>1Jp07</t>
  </si>
  <si>
    <t>1Jp08</t>
  </si>
  <si>
    <t>1Jp09</t>
  </si>
  <si>
    <t>1Jp10</t>
  </si>
  <si>
    <t>1Jp11</t>
  </si>
  <si>
    <t>1Jp13</t>
  </si>
  <si>
    <t>1Jp14</t>
  </si>
  <si>
    <t>1Jp15</t>
  </si>
  <si>
    <t>1Jp16</t>
  </si>
  <si>
    <t>1Jp17</t>
  </si>
  <si>
    <t>1Jp18</t>
  </si>
  <si>
    <t>1Jp19</t>
  </si>
  <si>
    <t>1Jp20</t>
  </si>
  <si>
    <t>1Jp21</t>
  </si>
  <si>
    <t>1Jp22</t>
  </si>
  <si>
    <t xml:space="preserve">pierwszego stopnia </t>
  </si>
  <si>
    <t>1Jp23i</t>
  </si>
  <si>
    <t>1Jp24i</t>
  </si>
  <si>
    <t>Semestr 1</t>
  </si>
  <si>
    <t>Semestr 2</t>
  </si>
  <si>
    <t>Semestr 3</t>
  </si>
  <si>
    <t>Semestr 4</t>
  </si>
  <si>
    <t>Semestr 5</t>
  </si>
  <si>
    <t>Semestr 6</t>
  </si>
  <si>
    <r>
      <t xml:space="preserve">Punkty ECTS w roku / </t>
    </r>
    <r>
      <rPr>
        <b/>
        <sz val="13"/>
        <rFont val="Arial"/>
        <family val="2"/>
      </rPr>
      <t>godziny w roku</t>
    </r>
  </si>
  <si>
    <t>1Jp25w</t>
  </si>
  <si>
    <t>1Jp26w</t>
  </si>
  <si>
    <t>1Jp27w</t>
  </si>
  <si>
    <t>Rodzaj zajęć: WY-wykład, CA-ćwiczenia, LB-laboratorium, KW-konwersatorium, SM-seminarium.</t>
  </si>
  <si>
    <t>A - blok modulów (przedmiotów) obowiązujących wszystkich studentów kierunku.</t>
  </si>
  <si>
    <t xml:space="preserve">Zatwierdzono na posiedzeniu     </t>
  </si>
  <si>
    <t>Forma zaliczenia: E- egzamin, z - zaliczenie z oceną.</t>
  </si>
  <si>
    <t>1+a1/3</t>
  </si>
  <si>
    <t>Liczba osób w grupie na zajęciach indywidualnych: 1; 2; 3; 4; +a - dodatkowo akompaniator; +a1/3 - na 1/3 zajęć akompaniator.</t>
  </si>
  <si>
    <t>A</t>
  </si>
  <si>
    <t>B - blok modułów (przedmiotów) wybieralnych oraz fakultatywnych m.in. specjalnościowych.</t>
  </si>
  <si>
    <t>Punkty ECTS sumowane w semestrach /                              godziny w semestrach</t>
  </si>
  <si>
    <t>Kształcenie rytmiczne z czytaniem a vista</t>
  </si>
  <si>
    <t>Warsztaty instrumentacji i aranżacji</t>
  </si>
  <si>
    <t>(zajęcia ogólnouniwersyteckie)</t>
  </si>
  <si>
    <t>Plan studiów obowiązujący od roku akademickiego 2019/2020</t>
  </si>
  <si>
    <t>Senatu w dniu:</t>
  </si>
  <si>
    <t>133 punkty ECTS, co stanowi 74% ogólnej liczby punktów ECTS.</t>
  </si>
  <si>
    <r>
      <t xml:space="preserve">P - punkty ECTS uzyskane na zajęciach kształtującychumiejetności praktyczne: </t>
    </r>
  </si>
  <si>
    <t>jazz i muzyka estradowa</t>
  </si>
  <si>
    <t>Kierunek:</t>
  </si>
  <si>
    <t>UNIWERSYTET MARII CURIE-SKŁODOWSKIEJ W LUBLINIE</t>
  </si>
  <si>
    <t>Załącznik nr 3 do Uchwały Senatu Nr XXIV-28.27/19 z dnia 26 czerwca 2019 r.</t>
  </si>
  <si>
    <t>Program studiów umożliwia wybór modułów zajęć za 75 punktów ECTS, co stanowi ponad 41% ogólnej liczby punktów ECTS.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</si>
</sst>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9"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8"/>
      <name val="Czcionka tekstu podstawowego"/>
      <family val="2"/>
    </font>
    <font>
      <sz val="8"/>
      <color indexed="8"/>
      <name val="Arial"/>
      <family val="2"/>
    </font>
    <font>
      <b/>
      <sz val="11"/>
      <color indexed="8"/>
      <name val="Czcionka tekstu podstawowego"/>
      <family val="0"/>
    </font>
    <font>
      <sz val="10"/>
      <name val="Arial CE"/>
      <family val="2"/>
    </font>
    <font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u val="single"/>
      <sz val="9.35"/>
      <color indexed="12"/>
      <name val="Czcionka tekstu podstawowego"/>
      <family val="2"/>
    </font>
    <font>
      <u val="single"/>
      <sz val="9.35"/>
      <color indexed="36"/>
      <name val="Czcionka tekstu podstawowego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color indexed="8"/>
      <name val="Czcionka tekstu podstawowego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indexed="8"/>
      <name val="Czcionka tekstu podstawowego"/>
      <family val="2"/>
    </font>
    <font>
      <sz val="16"/>
      <color indexed="8"/>
      <name val="Czcionka tekstu podstawowego"/>
      <family val="2"/>
    </font>
    <font>
      <b/>
      <sz val="13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Arial"/>
      <family val="2"/>
    </font>
    <font>
      <sz val="13"/>
      <name val="Arial Narrow"/>
      <family val="2"/>
    </font>
    <font>
      <sz val="13"/>
      <color indexed="8"/>
      <name val="Arial Narrow"/>
      <family val="2"/>
    </font>
    <font>
      <b/>
      <sz val="28"/>
      <color indexed="8"/>
      <name val="Czcionka tekstu podstawowego"/>
      <family val="0"/>
    </font>
    <font>
      <sz val="18"/>
      <color indexed="8"/>
      <name val="Czcionka tekstu podstawowego"/>
      <family val="2"/>
    </font>
    <font>
      <b/>
      <sz val="18"/>
      <color indexed="8"/>
      <name val="Czcionka tekstu podstawowego"/>
      <family val="2"/>
    </font>
    <font>
      <sz val="16"/>
      <name val="Czcionka tekstu podstawowego"/>
      <family val="0"/>
    </font>
    <font>
      <b/>
      <sz val="16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3"/>
      <color indexed="8"/>
      <name val="Czcionka tekstu podstawowego"/>
      <family val="2"/>
    </font>
    <font>
      <b/>
      <sz val="15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3"/>
      <name val="Czcionka tekstu podstawowego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Arial"/>
      <family val="2"/>
    </font>
    <font>
      <b/>
      <sz val="22"/>
      <color indexed="17"/>
      <name val="Czcionka tekstu podstawowego"/>
      <family val="0"/>
    </font>
    <font>
      <sz val="22"/>
      <color indexed="17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2"/>
      <color rgb="FF00B050"/>
      <name val="Czcionka tekstu podstawowego"/>
      <family val="0"/>
    </font>
    <font>
      <sz val="22"/>
      <color rgb="FF00B050"/>
      <name val="Czcionka tekstu podstawowego"/>
      <family val="0"/>
    </font>
    <font>
      <b/>
      <sz val="12"/>
      <color theme="1"/>
      <name val="Arial"/>
      <family val="2"/>
    </font>
    <font>
      <b/>
      <sz val="8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3" fillId="0" borderId="3" applyNumberFormat="0" applyFill="0" applyAlignment="0" applyProtection="0"/>
    <xf numFmtId="0" fontId="74" fillId="28" borderId="4" applyNumberFormat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9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49" fontId="10" fillId="0" borderId="0" xfId="0" applyNumberFormat="1" applyFont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7" fillId="0" borderId="1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left" vertical="center"/>
    </xf>
    <xf numFmtId="0" fontId="25" fillId="34" borderId="24" xfId="0" applyFont="1" applyFill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34" borderId="25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/>
    </xf>
    <xf numFmtId="0" fontId="25" fillId="0" borderId="28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left" vertical="center" wrapText="1"/>
    </xf>
    <xf numFmtId="0" fontId="25" fillId="33" borderId="30" xfId="0" applyFont="1" applyFill="1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 vertical="center" wrapText="1"/>
    </xf>
    <xf numFmtId="0" fontId="25" fillId="33" borderId="24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5" fillId="34" borderId="32" xfId="0" applyFont="1" applyFill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 wrapText="1"/>
    </xf>
    <xf numFmtId="0" fontId="21" fillId="36" borderId="34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21" fillId="37" borderId="36" xfId="0" applyFont="1" applyFill="1" applyBorder="1" applyAlignment="1">
      <alignment horizontal="center" vertical="center" wrapText="1"/>
    </xf>
    <xf numFmtId="0" fontId="21" fillId="37" borderId="37" xfId="0" applyFont="1" applyFill="1" applyBorder="1" applyAlignment="1">
      <alignment horizontal="center" vertical="center" wrapText="1"/>
    </xf>
    <xf numFmtId="0" fontId="21" fillId="37" borderId="38" xfId="0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center" vertical="center" wrapText="1"/>
    </xf>
    <xf numFmtId="0" fontId="21" fillId="34" borderId="38" xfId="0" applyFont="1" applyFill="1" applyBorder="1" applyAlignment="1">
      <alignment horizontal="center" vertical="center" wrapText="1"/>
    </xf>
    <xf numFmtId="0" fontId="21" fillId="34" borderId="37" xfId="0" applyFont="1" applyFill="1" applyBorder="1" applyAlignment="1">
      <alignment horizontal="center" vertical="center" wrapText="1"/>
    </xf>
    <xf numFmtId="0" fontId="21" fillId="36" borderId="36" xfId="0" applyFont="1" applyFill="1" applyBorder="1" applyAlignment="1">
      <alignment horizontal="center" vertical="center" wrapText="1"/>
    </xf>
    <xf numFmtId="0" fontId="25" fillId="35" borderId="26" xfId="0" applyFont="1" applyFill="1" applyBorder="1" applyAlignment="1">
      <alignment horizontal="left" vertical="center"/>
    </xf>
    <xf numFmtId="0" fontId="25" fillId="35" borderId="19" xfId="0" applyFont="1" applyFill="1" applyBorder="1" applyAlignment="1">
      <alignment horizontal="center" vertical="center"/>
    </xf>
    <xf numFmtId="0" fontId="25" fillId="35" borderId="39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5" borderId="28" xfId="0" applyFont="1" applyFill="1" applyBorder="1" applyAlignment="1">
      <alignment horizontal="center" vertical="center" wrapText="1"/>
    </xf>
    <xf numFmtId="0" fontId="25" fillId="35" borderId="41" xfId="0" applyFont="1" applyFill="1" applyBorder="1" applyAlignment="1">
      <alignment horizontal="center" vertical="center" wrapText="1"/>
    </xf>
    <xf numFmtId="0" fontId="25" fillId="32" borderId="0" xfId="0" applyFont="1" applyFill="1" applyAlignment="1">
      <alignment horizontal="left" vertical="center"/>
    </xf>
    <xf numFmtId="0" fontId="25" fillId="32" borderId="29" xfId="0" applyFont="1" applyFill="1" applyBorder="1" applyAlignment="1">
      <alignment horizontal="center" vertical="center"/>
    </xf>
    <xf numFmtId="0" fontId="25" fillId="34" borderId="18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left" vertical="center"/>
    </xf>
    <xf numFmtId="0" fontId="26" fillId="0" borderId="19" xfId="0" applyFont="1" applyFill="1" applyBorder="1" applyAlignment="1">
      <alignment horizontal="left" vertical="center"/>
    </xf>
    <xf numFmtId="0" fontId="25" fillId="35" borderId="22" xfId="0" applyFont="1" applyFill="1" applyBorder="1" applyAlignment="1">
      <alignment horizontal="left" vertical="center" wrapText="1"/>
    </xf>
    <xf numFmtId="0" fontId="25" fillId="35" borderId="28" xfId="0" applyFont="1" applyFill="1" applyBorder="1" applyAlignment="1">
      <alignment horizontal="left" vertical="center"/>
    </xf>
    <xf numFmtId="0" fontId="25" fillId="0" borderId="28" xfId="0" applyFont="1" applyBorder="1" applyAlignment="1">
      <alignment horizontal="left" vertical="center"/>
    </xf>
    <xf numFmtId="0" fontId="25" fillId="34" borderId="42" xfId="0" applyFont="1" applyFill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25" fillId="34" borderId="28" xfId="0" applyFont="1" applyFill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0" fontId="21" fillId="38" borderId="34" xfId="0" applyFont="1" applyFill="1" applyBorder="1" applyAlignment="1">
      <alignment horizontal="center" vertical="center" wrapText="1"/>
    </xf>
    <xf numFmtId="0" fontId="21" fillId="30" borderId="36" xfId="0" applyFont="1" applyFill="1" applyBorder="1" applyAlignment="1">
      <alignment horizontal="center" vertical="center" wrapText="1"/>
    </xf>
    <xf numFmtId="0" fontId="21" fillId="30" borderId="37" xfId="0" applyFont="1" applyFill="1" applyBorder="1" applyAlignment="1">
      <alignment horizontal="center" vertical="center" wrapText="1"/>
    </xf>
    <xf numFmtId="0" fontId="21" fillId="30" borderId="38" xfId="0" applyFont="1" applyFill="1" applyBorder="1" applyAlignment="1">
      <alignment horizontal="center" vertical="center" wrapText="1"/>
    </xf>
    <xf numFmtId="1" fontId="21" fillId="34" borderId="43" xfId="0" applyNumberFormat="1" applyFont="1" applyFill="1" applyBorder="1" applyAlignment="1">
      <alignment horizontal="center" vertical="center" wrapText="1"/>
    </xf>
    <xf numFmtId="0" fontId="21" fillId="36" borderId="44" xfId="0" applyFont="1" applyFill="1" applyBorder="1" applyAlignment="1">
      <alignment horizontal="center" vertical="center" wrapText="1"/>
    </xf>
    <xf numFmtId="0" fontId="21" fillId="39" borderId="34" xfId="0" applyFont="1" applyFill="1" applyBorder="1" applyAlignment="1">
      <alignment horizontal="center" vertical="center" wrapText="1"/>
    </xf>
    <xf numFmtId="0" fontId="21" fillId="39" borderId="44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49" fontId="25" fillId="33" borderId="20" xfId="0" applyNumberFormat="1" applyFont="1" applyFill="1" applyBorder="1" applyAlignment="1">
      <alignment horizontal="center" vertical="center" wrapText="1"/>
    </xf>
    <xf numFmtId="49" fontId="25" fillId="33" borderId="21" xfId="0" applyNumberFormat="1" applyFont="1" applyFill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47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0" borderId="48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34" borderId="5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49" fontId="28" fillId="0" borderId="23" xfId="0" applyNumberFormat="1" applyFont="1" applyBorder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9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center" vertical="center" wrapText="1"/>
    </xf>
    <xf numFmtId="49" fontId="24" fillId="0" borderId="51" xfId="0" applyNumberFormat="1" applyFont="1" applyBorder="1" applyAlignment="1">
      <alignment horizontal="left" vertical="center" wrapText="1"/>
    </xf>
    <xf numFmtId="0" fontId="2" fillId="34" borderId="43" xfId="0" applyFont="1" applyFill="1" applyBorder="1" applyAlignment="1">
      <alignment horizontal="center" vertical="center" textRotation="90" wrapText="1"/>
    </xf>
    <xf numFmtId="0" fontId="2" fillId="34" borderId="38" xfId="0" applyFont="1" applyFill="1" applyBorder="1" applyAlignment="1">
      <alignment horizontal="center" vertical="center" textRotation="90" wrapText="1"/>
    </xf>
    <xf numFmtId="0" fontId="2" fillId="34" borderId="37" xfId="0" applyFont="1" applyFill="1" applyBorder="1" applyAlignment="1">
      <alignment horizontal="center" vertical="center" textRotation="90" wrapText="1"/>
    </xf>
    <xf numFmtId="0" fontId="21" fillId="33" borderId="0" xfId="0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0" fontId="37" fillId="40" borderId="20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 vertical="center" wrapText="1"/>
    </xf>
    <xf numFmtId="0" fontId="37" fillId="40" borderId="52" xfId="0" applyFont="1" applyFill="1" applyBorder="1" applyAlignment="1">
      <alignment horizontal="center" vertical="center" wrapText="1"/>
    </xf>
    <xf numFmtId="0" fontId="38" fillId="36" borderId="53" xfId="0" applyFont="1" applyFill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38" borderId="53" xfId="0" applyFont="1" applyFill="1" applyBorder="1" applyAlignment="1">
      <alignment horizontal="center" vertical="center" wrapText="1"/>
    </xf>
    <xf numFmtId="0" fontId="38" fillId="39" borderId="53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41" fillId="33" borderId="53" xfId="0" applyFont="1" applyFill="1" applyBorder="1" applyAlignment="1">
      <alignment horizontal="center" vertical="center" wrapText="1"/>
    </xf>
    <xf numFmtId="0" fontId="40" fillId="34" borderId="38" xfId="0" applyFont="1" applyFill="1" applyBorder="1" applyAlignment="1">
      <alignment horizontal="right" vertical="center" wrapText="1"/>
    </xf>
    <xf numFmtId="0" fontId="40" fillId="34" borderId="43" xfId="0" applyFont="1" applyFill="1" applyBorder="1" applyAlignment="1">
      <alignment horizontal="right" vertical="center" wrapText="1"/>
    </xf>
    <xf numFmtId="0" fontId="43" fillId="33" borderId="53" xfId="0" applyFont="1" applyFill="1" applyBorder="1" applyAlignment="1">
      <alignment horizontal="center" vertical="center" wrapText="1"/>
    </xf>
    <xf numFmtId="49" fontId="39" fillId="0" borderId="0" xfId="0" applyNumberFormat="1" applyFont="1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2" fillId="34" borderId="53" xfId="0" applyFont="1" applyFill="1" applyBorder="1" applyAlignment="1">
      <alignment horizontal="center" vertical="center" textRotation="90" wrapText="1"/>
    </xf>
    <xf numFmtId="0" fontId="25" fillId="34" borderId="20" xfId="0" applyFont="1" applyFill="1" applyBorder="1" applyAlignment="1">
      <alignment horizontal="center" vertical="center" wrapText="1"/>
    </xf>
    <xf numFmtId="0" fontId="25" fillId="34" borderId="3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5" fillId="34" borderId="47" xfId="0" applyFont="1" applyFill="1" applyBorder="1" applyAlignment="1">
      <alignment horizontal="center" vertical="center" wrapText="1"/>
    </xf>
    <xf numFmtId="0" fontId="40" fillId="34" borderId="37" xfId="0" applyFont="1" applyFill="1" applyBorder="1" applyAlignment="1">
      <alignment horizontal="center" vertical="center" wrapText="1"/>
    </xf>
    <xf numFmtId="0" fontId="40" fillId="34" borderId="53" xfId="0" applyFont="1" applyFill="1" applyBorder="1" applyAlignment="1">
      <alignment horizontal="center" vertical="center" wrapText="1"/>
    </xf>
    <xf numFmtId="0" fontId="25" fillId="34" borderId="49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49" fontId="23" fillId="12" borderId="54" xfId="0" applyNumberFormat="1" applyFont="1" applyFill="1" applyBorder="1" applyAlignment="1">
      <alignment horizontal="center" vertical="center" wrapText="1"/>
    </xf>
    <xf numFmtId="0" fontId="21" fillId="12" borderId="25" xfId="0" applyFont="1" applyFill="1" applyBorder="1" applyAlignment="1">
      <alignment horizontal="center" vertical="center" wrapText="1"/>
    </xf>
    <xf numFmtId="0" fontId="21" fillId="12" borderId="28" xfId="0" applyFont="1" applyFill="1" applyBorder="1" applyAlignment="1">
      <alignment horizontal="center" vertical="center" wrapText="1"/>
    </xf>
    <xf numFmtId="0" fontId="21" fillId="12" borderId="42" xfId="0" applyFont="1" applyFill="1" applyBorder="1" applyAlignment="1">
      <alignment horizontal="center" vertical="center" wrapText="1"/>
    </xf>
    <xf numFmtId="0" fontId="16" fillId="12" borderId="28" xfId="0" applyFont="1" applyFill="1" applyBorder="1" applyAlignment="1">
      <alignment horizontal="center" vertical="center" wrapText="1"/>
    </xf>
    <xf numFmtId="0" fontId="16" fillId="12" borderId="25" xfId="0" applyFont="1" applyFill="1" applyBorder="1" applyAlignment="1">
      <alignment horizontal="center" vertical="center" wrapText="1"/>
    </xf>
    <xf numFmtId="0" fontId="16" fillId="12" borderId="42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vertical="center" wrapText="1"/>
    </xf>
    <xf numFmtId="0" fontId="25" fillId="33" borderId="41" xfId="0" applyFont="1" applyFill="1" applyBorder="1" applyAlignment="1">
      <alignment horizontal="center" vertical="center" wrapText="1"/>
    </xf>
    <xf numFmtId="0" fontId="25" fillId="33" borderId="25" xfId="0" applyFont="1" applyFill="1" applyBorder="1" applyAlignment="1">
      <alignment horizontal="center" vertical="center" wrapText="1"/>
    </xf>
    <xf numFmtId="0" fontId="25" fillId="33" borderId="26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 wrapText="1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32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textRotation="90" wrapText="1"/>
    </xf>
    <xf numFmtId="0" fontId="21" fillId="33" borderId="56" xfId="0" applyFont="1" applyFill="1" applyBorder="1" applyAlignment="1">
      <alignment horizontal="center" vertical="center" textRotation="90" wrapText="1"/>
    </xf>
    <xf numFmtId="0" fontId="35" fillId="33" borderId="36" xfId="0" applyFont="1" applyFill="1" applyBorder="1" applyAlignment="1">
      <alignment horizontal="center" vertical="center" textRotation="90" wrapText="1"/>
    </xf>
    <xf numFmtId="0" fontId="35" fillId="33" borderId="35" xfId="0" applyFont="1" applyFill="1" applyBorder="1" applyAlignment="1">
      <alignment horizontal="center" vertical="center" textRotation="90" wrapText="1"/>
    </xf>
    <xf numFmtId="0" fontId="35" fillId="33" borderId="53" xfId="0" applyFont="1" applyFill="1" applyBorder="1" applyAlignment="1">
      <alignment horizontal="center" vertical="center" textRotation="90" wrapText="1"/>
    </xf>
    <xf numFmtId="0" fontId="35" fillId="33" borderId="37" xfId="0" applyFont="1" applyFill="1" applyBorder="1" applyAlignment="1">
      <alignment horizontal="center" vertical="center" textRotation="90" wrapText="1"/>
    </xf>
    <xf numFmtId="49" fontId="45" fillId="0" borderId="57" xfId="0" applyNumberFormat="1" applyFont="1" applyBorder="1" applyAlignment="1">
      <alignment horizontal="center" vertical="center" wrapText="1"/>
    </xf>
    <xf numFmtId="49" fontId="45" fillId="0" borderId="58" xfId="0" applyNumberFormat="1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49" fontId="45" fillId="35" borderId="58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49" fontId="46" fillId="12" borderId="59" xfId="0" applyNumberFormat="1" applyFont="1" applyFill="1" applyBorder="1" applyAlignment="1">
      <alignment horizontal="center" vertical="center" wrapText="1"/>
    </xf>
    <xf numFmtId="49" fontId="46" fillId="12" borderId="54" xfId="0" applyNumberFormat="1" applyFont="1" applyFill="1" applyBorder="1" applyAlignment="1">
      <alignment horizontal="center" vertical="center" wrapText="1"/>
    </xf>
    <xf numFmtId="49" fontId="46" fillId="12" borderId="58" xfId="0" applyNumberFormat="1" applyFont="1" applyFill="1" applyBorder="1" applyAlignment="1">
      <alignment horizontal="center" vertical="center" wrapText="1"/>
    </xf>
    <xf numFmtId="49" fontId="46" fillId="12" borderId="57" xfId="0" applyNumberFormat="1" applyFont="1" applyFill="1" applyBorder="1" applyAlignment="1">
      <alignment horizontal="center" vertical="center" wrapText="1"/>
    </xf>
    <xf numFmtId="49" fontId="46" fillId="0" borderId="44" xfId="0" applyNumberFormat="1" applyFont="1" applyBorder="1" applyAlignment="1">
      <alignment horizontal="center" vertical="center" wrapText="1"/>
    </xf>
    <xf numFmtId="49" fontId="46" fillId="0" borderId="13" xfId="0" applyNumberFormat="1" applyFont="1" applyBorder="1" applyAlignment="1">
      <alignment horizontal="center" vertical="center" wrapText="1"/>
    </xf>
    <xf numFmtId="49" fontId="46" fillId="0" borderId="59" xfId="0" applyNumberFormat="1" applyFont="1" applyBorder="1" applyAlignment="1">
      <alignment horizontal="center" vertical="center" wrapText="1"/>
    </xf>
    <xf numFmtId="49" fontId="46" fillId="0" borderId="58" xfId="0" applyNumberFormat="1" applyFont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9" fontId="28" fillId="0" borderId="23" xfId="0" applyNumberFormat="1" applyFont="1" applyFill="1" applyBorder="1" applyAlignment="1">
      <alignment horizontal="center" vertical="center"/>
    </xf>
    <xf numFmtId="49" fontId="28" fillId="0" borderId="29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3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 shrinkToFi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28" fillId="0" borderId="39" xfId="0" applyNumberFormat="1" applyFont="1" applyFill="1" applyBorder="1" applyAlignment="1">
      <alignment horizontal="center" vertical="center"/>
    </xf>
    <xf numFmtId="0" fontId="25" fillId="33" borderId="60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49" fontId="45" fillId="0" borderId="13" xfId="0" applyNumberFormat="1" applyFont="1" applyBorder="1" applyAlignment="1">
      <alignment horizontal="center" vertical="center" wrapText="1"/>
    </xf>
    <xf numFmtId="0" fontId="34" fillId="36" borderId="61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vertical="center" wrapText="1"/>
    </xf>
    <xf numFmtId="0" fontId="21" fillId="30" borderId="61" xfId="0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35" borderId="20" xfId="0" applyFont="1" applyFill="1" applyBorder="1" applyAlignment="1">
      <alignment horizontal="center" vertical="center" wrapText="1"/>
    </xf>
    <xf numFmtId="0" fontId="38" fillId="35" borderId="31" xfId="0" applyFont="1" applyFill="1" applyBorder="1" applyAlignment="1">
      <alignment horizontal="center" vertical="center" wrapText="1"/>
    </xf>
    <xf numFmtId="0" fontId="38" fillId="40" borderId="20" xfId="0" applyFont="1" applyFill="1" applyBorder="1" applyAlignment="1">
      <alignment horizontal="center" vertical="center" wrapText="1"/>
    </xf>
    <xf numFmtId="0" fontId="38" fillId="40" borderId="31" xfId="0" applyFont="1" applyFill="1" applyBorder="1" applyAlignment="1">
      <alignment horizontal="center" vertical="center" wrapText="1"/>
    </xf>
    <xf numFmtId="0" fontId="25" fillId="33" borderId="57" xfId="0" applyFont="1" applyFill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wrapText="1"/>
    </xf>
    <xf numFmtId="1" fontId="40" fillId="34" borderId="35" xfId="0" applyNumberFormat="1" applyFont="1" applyFill="1" applyBorder="1" applyAlignment="1">
      <alignment horizontal="center" vertical="center" wrapText="1"/>
    </xf>
    <xf numFmtId="0" fontId="40" fillId="33" borderId="44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  <xf numFmtId="0" fontId="40" fillId="33" borderId="53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4" borderId="4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49" fontId="32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40" fillId="33" borderId="44" xfId="0" applyFont="1" applyFill="1" applyBorder="1" applyAlignment="1">
      <alignment horizontal="center" vertical="center" wrapText="1"/>
    </xf>
    <xf numFmtId="0" fontId="38" fillId="35" borderId="41" xfId="0" applyFont="1" applyFill="1" applyBorder="1" applyAlignment="1">
      <alignment horizontal="center" vertical="center" wrapText="1"/>
    </xf>
    <xf numFmtId="0" fontId="38" fillId="0" borderId="62" xfId="0" applyFont="1" applyFill="1" applyBorder="1" applyAlignment="1">
      <alignment horizontal="center" vertical="center" wrapText="1"/>
    </xf>
    <xf numFmtId="0" fontId="25" fillId="34" borderId="63" xfId="0" applyFont="1" applyFill="1" applyBorder="1" applyAlignment="1">
      <alignment horizontal="center" vertical="center"/>
    </xf>
    <xf numFmtId="0" fontId="25" fillId="34" borderId="42" xfId="0" applyFont="1" applyFill="1" applyBorder="1" applyAlignment="1">
      <alignment horizontal="center" vertical="center"/>
    </xf>
    <xf numFmtId="0" fontId="38" fillId="0" borderId="52" xfId="0" applyFont="1" applyFill="1" applyBorder="1" applyAlignment="1">
      <alignment horizontal="center" vertical="center" wrapText="1"/>
    </xf>
    <xf numFmtId="0" fontId="40" fillId="33" borderId="44" xfId="0" applyFont="1" applyFill="1" applyBorder="1" applyAlignment="1">
      <alignment horizontal="center" vertical="center" wrapText="1"/>
    </xf>
    <xf numFmtId="0" fontId="40" fillId="34" borderId="37" xfId="0" applyFont="1" applyFill="1" applyBorder="1" applyAlignment="1">
      <alignment horizontal="right" vertical="center" wrapText="1"/>
    </xf>
    <xf numFmtId="49" fontId="49" fillId="0" borderId="0" xfId="0" applyNumberFormat="1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left" vertical="center"/>
    </xf>
    <xf numFmtId="0" fontId="25" fillId="0" borderId="29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49" fontId="30" fillId="0" borderId="0" xfId="0" applyNumberFormat="1" applyFont="1" applyAlignment="1">
      <alignment horizontal="left" vertical="center" wrapText="1"/>
    </xf>
    <xf numFmtId="49" fontId="33" fillId="0" borderId="0" xfId="0" applyNumberFormat="1" applyFont="1" applyAlignment="1">
      <alignment horizontal="left" vertical="center" wrapText="1"/>
    </xf>
    <xf numFmtId="49" fontId="85" fillId="0" borderId="0" xfId="0" applyNumberFormat="1" applyFont="1" applyAlignment="1">
      <alignment horizontal="left" vertical="center" wrapText="1"/>
    </xf>
    <xf numFmtId="0" fontId="86" fillId="0" borderId="0" xfId="0" applyFont="1" applyAlignment="1">
      <alignment vertical="center" wrapText="1"/>
    </xf>
    <xf numFmtId="49" fontId="24" fillId="0" borderId="0" xfId="0" applyNumberFormat="1" applyFont="1" applyAlignment="1">
      <alignment horizontal="right" vertical="center" wrapText="1"/>
    </xf>
    <xf numFmtId="49" fontId="24" fillId="0" borderId="51" xfId="0" applyNumberFormat="1" applyFont="1" applyBorder="1" applyAlignment="1">
      <alignment horizontal="right" vertical="center" wrapText="1"/>
    </xf>
    <xf numFmtId="49" fontId="24" fillId="0" borderId="0" xfId="0" applyNumberFormat="1" applyFont="1" applyBorder="1" applyAlignment="1">
      <alignment horizontal="right" vertical="center" wrapText="1"/>
    </xf>
    <xf numFmtId="0" fontId="25" fillId="0" borderId="26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35" borderId="26" xfId="0" applyFont="1" applyFill="1" applyBorder="1" applyAlignment="1">
      <alignment horizontal="left" vertical="center" wrapText="1"/>
    </xf>
    <xf numFmtId="0" fontId="25" fillId="35" borderId="19" xfId="0" applyFont="1" applyFill="1" applyBorder="1" applyAlignment="1">
      <alignment horizontal="left" vertical="center" wrapText="1"/>
    </xf>
    <xf numFmtId="0" fontId="16" fillId="33" borderId="54" xfId="0" applyFont="1" applyFill="1" applyBorder="1" applyAlignment="1">
      <alignment horizontal="center" vertical="center" textRotation="90" wrapText="1"/>
    </xf>
    <xf numFmtId="0" fontId="16" fillId="33" borderId="12" xfId="0" applyFont="1" applyFill="1" applyBorder="1" applyAlignment="1">
      <alignment horizontal="center" vertical="center" textRotation="90" wrapText="1"/>
    </xf>
    <xf numFmtId="0" fontId="16" fillId="33" borderId="13" xfId="0" applyFont="1" applyFill="1" applyBorder="1" applyAlignment="1">
      <alignment horizontal="center" vertical="center" textRotation="90" wrapText="1"/>
    </xf>
    <xf numFmtId="0" fontId="25" fillId="0" borderId="64" xfId="0" applyFont="1" applyBorder="1" applyAlignment="1">
      <alignment horizontal="left"/>
    </xf>
    <xf numFmtId="0" fontId="25" fillId="0" borderId="65" xfId="0" applyFont="1" applyBorder="1" applyAlignment="1">
      <alignment horizontal="left"/>
    </xf>
    <xf numFmtId="0" fontId="21" fillId="36" borderId="61" xfId="0" applyFont="1" applyFill="1" applyBorder="1" applyAlignment="1">
      <alignment horizontal="center" vertical="center" wrapText="1"/>
    </xf>
    <xf numFmtId="0" fontId="21" fillId="36" borderId="35" xfId="0" applyFont="1" applyFill="1" applyBorder="1" applyAlignment="1">
      <alignment horizontal="center" vertical="center" wrapText="1"/>
    </xf>
    <xf numFmtId="0" fontId="21" fillId="30" borderId="61" xfId="0" applyFont="1" applyFill="1" applyBorder="1" applyAlignment="1">
      <alignment horizontal="center" vertical="center" wrapText="1"/>
    </xf>
    <xf numFmtId="0" fontId="21" fillId="38" borderId="35" xfId="0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/>
    </xf>
    <xf numFmtId="49" fontId="28" fillId="0" borderId="66" xfId="0" applyNumberFormat="1" applyFont="1" applyFill="1" applyBorder="1" applyAlignment="1">
      <alignment horizontal="center" vertical="center"/>
    </xf>
    <xf numFmtId="0" fontId="21" fillId="33" borderId="67" xfId="0" applyFont="1" applyFill="1" applyBorder="1" applyAlignment="1">
      <alignment horizontal="center" vertical="center" wrapText="1" readingOrder="1"/>
    </xf>
    <xf numFmtId="0" fontId="21" fillId="33" borderId="68" xfId="0" applyFont="1" applyFill="1" applyBorder="1" applyAlignment="1">
      <alignment horizontal="center" vertical="center" wrapText="1" readingOrder="1"/>
    </xf>
    <xf numFmtId="0" fontId="21" fillId="33" borderId="69" xfId="0" applyFont="1" applyFill="1" applyBorder="1" applyAlignment="1">
      <alignment horizontal="center" vertical="center" wrapText="1" readingOrder="1"/>
    </xf>
    <xf numFmtId="0" fontId="25" fillId="33" borderId="61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>
      <alignment horizontal="left" vertical="center" wrapText="1"/>
    </xf>
    <xf numFmtId="0" fontId="25" fillId="0" borderId="65" xfId="0" applyFont="1" applyFill="1" applyBorder="1" applyAlignment="1">
      <alignment horizontal="left" vertical="center" wrapText="1"/>
    </xf>
    <xf numFmtId="0" fontId="19" fillId="32" borderId="12" xfId="0" applyFont="1" applyFill="1" applyBorder="1" applyAlignment="1">
      <alignment horizontal="center" vertical="center" wrapText="1"/>
    </xf>
    <xf numFmtId="49" fontId="24" fillId="0" borderId="51" xfId="0" applyNumberFormat="1" applyFont="1" applyBorder="1" applyAlignment="1">
      <alignment horizontal="left" vertical="center" wrapText="1"/>
    </xf>
    <xf numFmtId="0" fontId="21" fillId="33" borderId="70" xfId="0" applyFont="1" applyFill="1" applyBorder="1" applyAlignment="1">
      <alignment horizontal="center" vertical="center" wrapText="1"/>
    </xf>
    <xf numFmtId="0" fontId="21" fillId="33" borderId="71" xfId="0" applyFont="1" applyFill="1" applyBorder="1" applyAlignment="1">
      <alignment horizontal="center" vertical="center" wrapText="1"/>
    </xf>
    <xf numFmtId="0" fontId="21" fillId="33" borderId="72" xfId="0" applyFont="1" applyFill="1" applyBorder="1" applyAlignment="1">
      <alignment horizontal="center" vertical="center" wrapText="1"/>
    </xf>
    <xf numFmtId="0" fontId="21" fillId="33" borderId="73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40" fillId="34" borderId="37" xfId="0" applyFont="1" applyFill="1" applyBorder="1" applyAlignment="1">
      <alignment horizontal="right" vertical="center" wrapText="1"/>
    </xf>
    <xf numFmtId="0" fontId="41" fillId="34" borderId="43" xfId="0" applyFont="1" applyFill="1" applyBorder="1" applyAlignment="1">
      <alignment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33" borderId="4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34" fillId="12" borderId="74" xfId="0" applyFont="1" applyFill="1" applyBorder="1" applyAlignment="1">
      <alignment horizontal="center" vertical="center" wrapText="1"/>
    </xf>
    <xf numFmtId="0" fontId="34" fillId="12" borderId="75" xfId="0" applyFont="1" applyFill="1" applyBorder="1" applyAlignment="1">
      <alignment horizontal="center" vertical="center" wrapText="1"/>
    </xf>
    <xf numFmtId="0" fontId="34" fillId="12" borderId="63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right" vertical="center" wrapText="1"/>
    </xf>
    <xf numFmtId="0" fontId="42" fillId="34" borderId="44" xfId="0" applyFont="1" applyFill="1" applyBorder="1" applyAlignment="1">
      <alignment horizontal="right" vertical="center" wrapText="1"/>
    </xf>
    <xf numFmtId="0" fontId="34" fillId="12" borderId="15" xfId="0" applyFont="1" applyFill="1" applyBorder="1" applyAlignment="1">
      <alignment horizontal="center" vertical="center" wrapText="1"/>
    </xf>
    <xf numFmtId="0" fontId="21" fillId="34" borderId="63" xfId="0" applyFont="1" applyFill="1" applyBorder="1" applyAlignment="1">
      <alignment horizontal="center" vertical="center" textRotation="90" wrapText="1"/>
    </xf>
    <xf numFmtId="0" fontId="21" fillId="34" borderId="17" xfId="0" applyFont="1" applyFill="1" applyBorder="1" applyAlignment="1">
      <alignment horizontal="center" vertical="center" textRotation="90" wrapText="1"/>
    </xf>
    <xf numFmtId="0" fontId="21" fillId="34" borderId="76" xfId="0" applyFont="1" applyFill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26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26" fillId="33" borderId="61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3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49" fontId="24" fillId="0" borderId="0" xfId="0" applyNumberFormat="1" applyFont="1" applyBorder="1" applyAlignment="1">
      <alignment horizontal="left" vertical="center" wrapText="1"/>
    </xf>
    <xf numFmtId="0" fontId="40" fillId="33" borderId="61" xfId="0" applyFont="1" applyFill="1" applyBorder="1" applyAlignment="1">
      <alignment horizontal="center" vertical="center" wrapText="1"/>
    </xf>
    <xf numFmtId="0" fontId="40" fillId="33" borderId="35" xfId="0" applyFont="1" applyFill="1" applyBorder="1" applyAlignment="1">
      <alignment horizontal="center" vertical="center" wrapText="1"/>
    </xf>
    <xf numFmtId="0" fontId="25" fillId="0" borderId="26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5" fillId="0" borderId="77" xfId="0" applyFont="1" applyBorder="1" applyAlignment="1">
      <alignment horizontal="left" vertical="center"/>
    </xf>
    <xf numFmtId="0" fontId="25" fillId="0" borderId="75" xfId="0" applyFont="1" applyBorder="1" applyAlignment="1">
      <alignment horizontal="left" vertical="center"/>
    </xf>
    <xf numFmtId="0" fontId="21" fillId="33" borderId="78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79" xfId="0" applyFont="1" applyFill="1" applyBorder="1" applyAlignment="1">
      <alignment horizontal="center" vertical="center" wrapText="1"/>
    </xf>
    <xf numFmtId="0" fontId="21" fillId="39" borderId="61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35" fillId="33" borderId="45" xfId="0" applyFont="1" applyFill="1" applyBorder="1" applyAlignment="1">
      <alignment horizontal="center" vertical="center" wrapText="1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80" xfId="0" applyFont="1" applyFill="1" applyBorder="1" applyAlignment="1">
      <alignment horizontal="center" vertical="center" wrapText="1"/>
    </xf>
    <xf numFmtId="0" fontId="21" fillId="33" borderId="54" xfId="0" applyFont="1" applyFill="1" applyBorder="1" applyAlignment="1">
      <alignment horizontal="center" vertical="center" textRotation="90" wrapText="1"/>
    </xf>
    <xf numFmtId="0" fontId="27" fillId="33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87" fillId="0" borderId="32" xfId="0" applyFont="1" applyBorder="1" applyAlignment="1">
      <alignment horizontal="center" vertical="center" wrapText="1"/>
    </xf>
    <xf numFmtId="0" fontId="87" fillId="0" borderId="33" xfId="0" applyFont="1" applyBorder="1" applyAlignment="1">
      <alignment horizontal="center" vertical="center" wrapText="1"/>
    </xf>
    <xf numFmtId="0" fontId="87" fillId="0" borderId="29" xfId="0" applyFont="1" applyBorder="1" applyAlignment="1">
      <alignment horizontal="center" vertical="center" wrapText="1"/>
    </xf>
    <xf numFmtId="0" fontId="87" fillId="0" borderId="7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73" xfId="0" applyFont="1" applyBorder="1" applyAlignment="1">
      <alignment horizontal="center" vertical="center" wrapText="1"/>
    </xf>
    <xf numFmtId="0" fontId="87" fillId="0" borderId="22" xfId="0" applyFont="1" applyBorder="1" applyAlignment="1">
      <alignment horizontal="center" vertical="center" wrapText="1"/>
    </xf>
    <xf numFmtId="0" fontId="87" fillId="0" borderId="28" xfId="0" applyFont="1" applyBorder="1" applyAlignment="1">
      <alignment horizontal="center" vertical="center" wrapText="1"/>
    </xf>
    <xf numFmtId="0" fontId="87" fillId="0" borderId="23" xfId="0" applyFont="1" applyBorder="1" applyAlignment="1">
      <alignment horizontal="center" vertical="center" wrapText="1"/>
    </xf>
    <xf numFmtId="49" fontId="36" fillId="35" borderId="54" xfId="0" applyNumberFormat="1" applyFont="1" applyFill="1" applyBorder="1" applyAlignment="1">
      <alignment horizontal="center" vertical="center" wrapText="1"/>
    </xf>
    <xf numFmtId="49" fontId="36" fillId="35" borderId="12" xfId="0" applyNumberFormat="1" applyFont="1" applyFill="1" applyBorder="1" applyAlignment="1">
      <alignment horizontal="center" vertical="center" wrapText="1"/>
    </xf>
    <xf numFmtId="49" fontId="36" fillId="35" borderId="13" xfId="0" applyNumberFormat="1" applyFont="1" applyFill="1" applyBorder="1" applyAlignment="1">
      <alignment horizontal="center" vertical="center" wrapText="1"/>
    </xf>
    <xf numFmtId="0" fontId="34" fillId="12" borderId="27" xfId="0" applyFont="1" applyFill="1" applyBorder="1" applyAlignment="1">
      <alignment horizontal="center" vertical="center" wrapText="1"/>
    </xf>
    <xf numFmtId="0" fontId="34" fillId="12" borderId="25" xfId="0" applyFont="1" applyFill="1" applyBorder="1" applyAlignment="1">
      <alignment horizontal="center" vertical="center" wrapText="1"/>
    </xf>
    <xf numFmtId="0" fontId="40" fillId="33" borderId="44" xfId="0" applyFont="1" applyFill="1" applyBorder="1" applyAlignment="1">
      <alignment horizontal="center" vertical="center" wrapText="1"/>
    </xf>
    <xf numFmtId="0" fontId="40" fillId="33" borderId="36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I4535"/>
  <sheetViews>
    <sheetView tabSelected="1" zoomScale="60" zoomScaleNormal="60" zoomScaleSheetLayoutView="68" zoomScalePageLayoutView="0" workbookViewId="0" topLeftCell="A1">
      <pane xSplit="6" ySplit="13" topLeftCell="G14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AR62" sqref="AR62"/>
    </sheetView>
  </sheetViews>
  <sheetFormatPr defaultColWidth="8.796875" defaultRowHeight="14.25"/>
  <cols>
    <col min="1" max="1" width="1.69921875" style="2" customWidth="1"/>
    <col min="2" max="2" width="4.8984375" style="10" customWidth="1"/>
    <col min="3" max="3" width="8.19921875" style="128" customWidth="1"/>
    <col min="4" max="4" width="33.59765625" style="13" customWidth="1"/>
    <col min="5" max="5" width="11.19921875" style="13" customWidth="1"/>
    <col min="6" max="6" width="6.09765625" style="149" customWidth="1"/>
    <col min="7" max="7" width="6.09765625" style="10" customWidth="1"/>
    <col min="8" max="8" width="8.59765625" style="10" customWidth="1"/>
    <col min="9" max="9" width="5.69921875" style="10" customWidth="1"/>
    <col min="10" max="10" width="6.8984375" style="10" customWidth="1"/>
    <col min="11" max="11" width="5.3984375" style="10" customWidth="1"/>
    <col min="12" max="12" width="5.59765625" style="10" customWidth="1"/>
    <col min="13" max="13" width="4.09765625" style="10" customWidth="1"/>
    <col min="14" max="14" width="3.8984375" style="10" customWidth="1"/>
    <col min="15" max="15" width="4.8984375" style="10" customWidth="1"/>
    <col min="16" max="16" width="3.8984375" style="10" customWidth="1"/>
    <col min="17" max="17" width="5.5" style="10" customWidth="1"/>
    <col min="18" max="19" width="3" style="10" customWidth="1"/>
    <col min="20" max="21" width="3.8984375" style="10" customWidth="1"/>
    <col min="22" max="22" width="4.69921875" style="10" customWidth="1"/>
    <col min="23" max="24" width="3.8984375" style="10" customWidth="1"/>
    <col min="25" max="26" width="3" style="10" customWidth="1"/>
    <col min="27" max="28" width="3.8984375" style="10" customWidth="1"/>
    <col min="29" max="29" width="5.3984375" style="10" customWidth="1"/>
    <col min="30" max="31" width="3.8984375" style="10" customWidth="1"/>
    <col min="32" max="33" width="3" style="10" customWidth="1"/>
    <col min="34" max="35" width="3.8984375" style="10" customWidth="1"/>
    <col min="36" max="36" width="5.19921875" style="10" customWidth="1"/>
    <col min="37" max="38" width="3.8984375" style="10" customWidth="1"/>
    <col min="39" max="40" width="3" style="10" customWidth="1"/>
    <col min="41" max="42" width="3.8984375" style="10" customWidth="1"/>
    <col min="43" max="43" width="5.09765625" style="10" customWidth="1"/>
    <col min="44" max="46" width="3.8984375" style="10" customWidth="1"/>
    <col min="47" max="47" width="3" style="10" customWidth="1"/>
    <col min="48" max="48" width="3.8984375" style="10" customWidth="1"/>
    <col min="49" max="49" width="3" style="10" customWidth="1"/>
    <col min="50" max="51" width="3.8984375" style="10" customWidth="1"/>
    <col min="52" max="52" width="3" style="10" customWidth="1"/>
    <col min="53" max="53" width="3.8984375" style="10" customWidth="1"/>
    <col min="54" max="54" width="3" style="10" customWidth="1"/>
    <col min="55" max="55" width="3.8984375" style="10" customWidth="1"/>
    <col min="56" max="56" width="8.09765625" style="4" customWidth="1"/>
    <col min="57" max="57" width="1.4921875" style="10" customWidth="1"/>
    <col min="58" max="61" width="9" style="10" customWidth="1"/>
    <col min="62" max="16384" width="9" style="2" customWidth="1"/>
  </cols>
  <sheetData>
    <row r="1" ht="17.25"/>
    <row r="2" spans="2:56" ht="21" customHeight="1">
      <c r="B2" s="253" t="s">
        <v>129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  <c r="AM2" s="341" t="s">
        <v>130</v>
      </c>
      <c r="AN2" s="341"/>
      <c r="AO2" s="341"/>
      <c r="AP2" s="341"/>
      <c r="AQ2" s="341"/>
      <c r="AR2" s="341"/>
      <c r="AS2" s="341"/>
      <c r="AT2" s="341"/>
      <c r="AU2" s="341"/>
      <c r="AV2" s="341"/>
      <c r="AW2" s="341"/>
      <c r="AX2" s="341"/>
      <c r="AY2" s="341"/>
      <c r="AZ2" s="341"/>
      <c r="BA2" s="341"/>
      <c r="BB2" s="341"/>
      <c r="BC2" s="341"/>
      <c r="BD2" s="341"/>
    </row>
    <row r="3" spans="2:35" ht="24.75" customHeight="1">
      <c r="B3" s="252" t="s">
        <v>123</v>
      </c>
      <c r="C3" s="252"/>
      <c r="D3" s="252"/>
      <c r="E3" s="252"/>
      <c r="F3" s="252"/>
      <c r="G3" s="252"/>
      <c r="H3" s="252"/>
      <c r="I3" s="252"/>
      <c r="J3" s="252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3"/>
      <c r="AA3" s="3"/>
      <c r="AB3" s="4"/>
      <c r="AC3" s="4"/>
      <c r="AD3" s="4"/>
      <c r="AE3" s="4"/>
      <c r="AF3" s="4"/>
      <c r="AG3" s="4"/>
      <c r="AH3" s="4"/>
      <c r="AI3" s="4"/>
    </row>
    <row r="4" spans="4:55" ht="17.25">
      <c r="D4" s="16"/>
      <c r="E4" s="16"/>
      <c r="F4" s="13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4"/>
      <c r="AC4" s="4"/>
      <c r="AD4" s="4"/>
      <c r="AE4" s="4"/>
      <c r="AF4" s="4"/>
      <c r="AG4" s="4"/>
      <c r="AH4" s="4"/>
      <c r="AI4" s="4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</row>
    <row r="5" spans="2:55" ht="36.75">
      <c r="B5" s="6"/>
      <c r="C5" s="129"/>
      <c r="D5" s="264" t="s">
        <v>128</v>
      </c>
      <c r="E5" s="264"/>
      <c r="F5" s="264"/>
      <c r="G5" s="260" t="s">
        <v>127</v>
      </c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2:55" ht="31.5" customHeight="1">
      <c r="B6" s="11"/>
      <c r="C6" s="127"/>
      <c r="D6" s="264" t="s">
        <v>11</v>
      </c>
      <c r="E6" s="264"/>
      <c r="F6" s="264"/>
      <c r="G6" s="262" t="s">
        <v>48</v>
      </c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3"/>
      <c r="AK6" s="263"/>
      <c r="AL6" s="263"/>
      <c r="AM6" s="263"/>
      <c r="AN6" s="263"/>
      <c r="AO6" s="263"/>
      <c r="AP6" s="263"/>
      <c r="AQ6" s="263"/>
      <c r="AR6" s="263"/>
      <c r="AS6" s="263"/>
      <c r="AT6" s="263"/>
      <c r="AU6" s="263"/>
      <c r="AV6" s="11"/>
      <c r="AW6" s="11"/>
      <c r="AX6" s="11"/>
      <c r="AY6" s="11"/>
      <c r="AZ6" s="11"/>
      <c r="BA6" s="11"/>
      <c r="BB6" s="11"/>
      <c r="BC6" s="11"/>
    </row>
    <row r="7" spans="2:55" ht="21.75" customHeight="1">
      <c r="B7" s="11"/>
      <c r="C7" s="127"/>
      <c r="D7" s="264" t="s">
        <v>12</v>
      </c>
      <c r="E7" s="264"/>
      <c r="F7" s="264"/>
      <c r="G7" s="261" t="s">
        <v>98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133"/>
      <c r="W7" s="133"/>
      <c r="X7" s="133"/>
      <c r="Y7" s="133"/>
      <c r="Z7" s="133"/>
      <c r="AA7" s="133"/>
      <c r="AB7" s="133"/>
      <c r="AC7" s="4"/>
      <c r="AD7" s="4"/>
      <c r="AE7" s="4"/>
      <c r="AF7" s="4"/>
      <c r="AG7" s="4"/>
      <c r="AH7" s="4"/>
      <c r="AI7" s="4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</row>
    <row r="8" spans="2:55" ht="23.25" customHeight="1">
      <c r="B8" s="6"/>
      <c r="C8" s="129"/>
      <c r="D8" s="264" t="s">
        <v>13</v>
      </c>
      <c r="E8" s="264"/>
      <c r="F8" s="264"/>
      <c r="G8" s="261" t="s">
        <v>47</v>
      </c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61"/>
      <c r="S8" s="261"/>
      <c r="T8" s="261"/>
      <c r="U8" s="261"/>
      <c r="V8" s="133"/>
      <c r="W8" s="133"/>
      <c r="X8" s="133"/>
      <c r="Y8" s="133"/>
      <c r="Z8" s="133"/>
      <c r="AA8" s="133"/>
      <c r="AB8" s="133"/>
      <c r="AC8" s="4"/>
      <c r="AD8" s="4"/>
      <c r="AE8" s="4"/>
      <c r="AF8" s="4"/>
      <c r="AG8" s="4"/>
      <c r="AH8" s="4"/>
      <c r="AI8" s="4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2:55" ht="21" hidden="1" thickBot="1">
      <c r="B9" s="6"/>
      <c r="C9" s="129"/>
      <c r="D9" s="265" t="s">
        <v>14</v>
      </c>
      <c r="E9" s="265"/>
      <c r="F9" s="265"/>
      <c r="G9" s="291" t="s">
        <v>20</v>
      </c>
      <c r="H9" s="291"/>
      <c r="I9" s="291"/>
      <c r="J9" s="291"/>
      <c r="K9" s="291"/>
      <c r="L9" s="291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7"/>
      <c r="AD9" s="7"/>
      <c r="AE9" s="7"/>
      <c r="AF9" s="7"/>
      <c r="AG9" s="7"/>
      <c r="AH9" s="7"/>
      <c r="AI9" s="7"/>
      <c r="AJ9" s="1"/>
      <c r="AK9" s="1"/>
      <c r="AL9" s="1"/>
      <c r="AM9" s="1"/>
      <c r="AN9" s="1"/>
      <c r="AO9" s="1"/>
      <c r="AP9" s="254"/>
      <c r="AQ9" s="254"/>
      <c r="AR9" s="254"/>
      <c r="AS9" s="254"/>
      <c r="AT9" s="254"/>
      <c r="AU9" s="254"/>
      <c r="AV9" s="254"/>
      <c r="AW9" s="254"/>
      <c r="AX9" s="254"/>
      <c r="AY9" s="254"/>
      <c r="AZ9" s="254"/>
      <c r="BA9" s="254"/>
      <c r="BB9" s="254"/>
      <c r="BC9" s="254"/>
    </row>
    <row r="10" spans="2:55" ht="24.75" customHeight="1" thickBot="1">
      <c r="B10" s="6"/>
      <c r="C10" s="129"/>
      <c r="D10" s="266" t="s">
        <v>14</v>
      </c>
      <c r="E10" s="266"/>
      <c r="F10" s="266"/>
      <c r="G10" s="323" t="s">
        <v>20</v>
      </c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134"/>
      <c r="W10" s="134"/>
      <c r="X10" s="134"/>
      <c r="Y10" s="134"/>
      <c r="Z10" s="134"/>
      <c r="AA10" s="134"/>
      <c r="AB10" s="134"/>
      <c r="AC10" s="7"/>
      <c r="AD10" s="7"/>
      <c r="AE10" s="7"/>
      <c r="AF10" s="7"/>
      <c r="AG10" s="7"/>
      <c r="AH10" s="7"/>
      <c r="AI10" s="7"/>
      <c r="AJ10" s="1"/>
      <c r="AK10" s="1"/>
      <c r="AL10" s="1"/>
      <c r="AM10" s="1"/>
      <c r="AN10" s="1"/>
      <c r="AO10" s="1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</row>
    <row r="11" spans="2:56" ht="21" customHeight="1" thickBot="1">
      <c r="B11" s="271" t="s">
        <v>23</v>
      </c>
      <c r="C11" s="336" t="s">
        <v>22</v>
      </c>
      <c r="D11" s="292" t="s">
        <v>18</v>
      </c>
      <c r="E11" s="293"/>
      <c r="F11" s="282" t="s">
        <v>56</v>
      </c>
      <c r="G11" s="310" t="s">
        <v>1</v>
      </c>
      <c r="H11" s="331" t="s">
        <v>19</v>
      </c>
      <c r="I11" s="331"/>
      <c r="J11" s="331"/>
      <c r="K11" s="331"/>
      <c r="L11" s="331"/>
      <c r="M11" s="331"/>
      <c r="N11" s="300" t="s">
        <v>2</v>
      </c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2"/>
      <c r="AB11" s="300" t="s">
        <v>3</v>
      </c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2"/>
      <c r="AP11" s="300" t="s">
        <v>4</v>
      </c>
      <c r="AQ11" s="301"/>
      <c r="AR11" s="301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2"/>
      <c r="BD11" s="353" t="s">
        <v>26</v>
      </c>
    </row>
    <row r="12" spans="2:56" ht="21" customHeight="1" thickBot="1">
      <c r="B12" s="272"/>
      <c r="C12" s="337"/>
      <c r="D12" s="294"/>
      <c r="E12" s="295"/>
      <c r="F12" s="283"/>
      <c r="G12" s="311"/>
      <c r="H12" s="339" t="s">
        <v>5</v>
      </c>
      <c r="I12" s="300" t="s">
        <v>21</v>
      </c>
      <c r="J12" s="301"/>
      <c r="K12" s="301"/>
      <c r="L12" s="301"/>
      <c r="M12" s="302"/>
      <c r="N12" s="330" t="s">
        <v>101</v>
      </c>
      <c r="O12" s="331"/>
      <c r="P12" s="331"/>
      <c r="Q12" s="331"/>
      <c r="R12" s="331"/>
      <c r="S12" s="331"/>
      <c r="T12" s="332"/>
      <c r="U12" s="330" t="s">
        <v>102</v>
      </c>
      <c r="V12" s="331"/>
      <c r="W12" s="331"/>
      <c r="X12" s="331"/>
      <c r="Y12" s="331"/>
      <c r="Z12" s="331"/>
      <c r="AA12" s="332"/>
      <c r="AB12" s="295" t="s">
        <v>103</v>
      </c>
      <c r="AC12" s="303"/>
      <c r="AD12" s="303"/>
      <c r="AE12" s="303"/>
      <c r="AF12" s="294"/>
      <c r="AG12" s="138"/>
      <c r="AH12" s="138"/>
      <c r="AI12" s="300" t="s">
        <v>104</v>
      </c>
      <c r="AJ12" s="301"/>
      <c r="AK12" s="301"/>
      <c r="AL12" s="301"/>
      <c r="AM12" s="301"/>
      <c r="AN12" s="301"/>
      <c r="AO12" s="302"/>
      <c r="AP12" s="300" t="s">
        <v>105</v>
      </c>
      <c r="AQ12" s="301"/>
      <c r="AR12" s="301"/>
      <c r="AS12" s="301"/>
      <c r="AT12" s="301"/>
      <c r="AU12" s="301"/>
      <c r="AV12" s="302"/>
      <c r="AW12" s="300" t="s">
        <v>106</v>
      </c>
      <c r="AX12" s="301"/>
      <c r="AY12" s="301"/>
      <c r="AZ12" s="301"/>
      <c r="BA12" s="301"/>
      <c r="BB12" s="301"/>
      <c r="BC12" s="302"/>
      <c r="BD12" s="354"/>
    </row>
    <row r="13" spans="2:56" ht="72.75" customHeight="1" thickBot="1">
      <c r="B13" s="273"/>
      <c r="C13" s="338"/>
      <c r="D13" s="296"/>
      <c r="E13" s="297"/>
      <c r="F13" s="284"/>
      <c r="G13" s="312"/>
      <c r="H13" s="340"/>
      <c r="I13" s="189" t="s">
        <v>6</v>
      </c>
      <c r="J13" s="190" t="s">
        <v>7</v>
      </c>
      <c r="K13" s="190" t="s">
        <v>8</v>
      </c>
      <c r="L13" s="190" t="s">
        <v>9</v>
      </c>
      <c r="M13" s="190" t="s">
        <v>10</v>
      </c>
      <c r="N13" s="191" t="s">
        <v>6</v>
      </c>
      <c r="O13" s="192" t="s">
        <v>7</v>
      </c>
      <c r="P13" s="193" t="s">
        <v>8</v>
      </c>
      <c r="Q13" s="193" t="s">
        <v>9</v>
      </c>
      <c r="R13" s="194" t="s">
        <v>10</v>
      </c>
      <c r="S13" s="156" t="s">
        <v>0</v>
      </c>
      <c r="T13" s="135" t="s">
        <v>1</v>
      </c>
      <c r="U13" s="191" t="s">
        <v>6</v>
      </c>
      <c r="V13" s="192" t="s">
        <v>7</v>
      </c>
      <c r="W13" s="193" t="s">
        <v>8</v>
      </c>
      <c r="X13" s="193" t="s">
        <v>9</v>
      </c>
      <c r="Y13" s="194" t="s">
        <v>10</v>
      </c>
      <c r="Z13" s="156" t="s">
        <v>0</v>
      </c>
      <c r="AA13" s="136" t="s">
        <v>1</v>
      </c>
      <c r="AB13" s="191" t="s">
        <v>6</v>
      </c>
      <c r="AC13" s="192" t="s">
        <v>7</v>
      </c>
      <c r="AD13" s="193" t="s">
        <v>8</v>
      </c>
      <c r="AE13" s="193" t="s">
        <v>9</v>
      </c>
      <c r="AF13" s="194" t="s">
        <v>10</v>
      </c>
      <c r="AG13" s="156" t="s">
        <v>0</v>
      </c>
      <c r="AH13" s="136" t="s">
        <v>1</v>
      </c>
      <c r="AI13" s="191" t="s">
        <v>6</v>
      </c>
      <c r="AJ13" s="192" t="s">
        <v>7</v>
      </c>
      <c r="AK13" s="193" t="s">
        <v>8</v>
      </c>
      <c r="AL13" s="193" t="s">
        <v>9</v>
      </c>
      <c r="AM13" s="194" t="s">
        <v>10</v>
      </c>
      <c r="AN13" s="156" t="s">
        <v>0</v>
      </c>
      <c r="AO13" s="136" t="s">
        <v>1</v>
      </c>
      <c r="AP13" s="191" t="s">
        <v>6</v>
      </c>
      <c r="AQ13" s="192" t="s">
        <v>7</v>
      </c>
      <c r="AR13" s="193" t="s">
        <v>8</v>
      </c>
      <c r="AS13" s="193" t="s">
        <v>9</v>
      </c>
      <c r="AT13" s="194" t="s">
        <v>10</v>
      </c>
      <c r="AU13" s="156" t="s">
        <v>0</v>
      </c>
      <c r="AV13" s="137" t="s">
        <v>1</v>
      </c>
      <c r="AW13" s="191" t="s">
        <v>6</v>
      </c>
      <c r="AX13" s="192" t="s">
        <v>7</v>
      </c>
      <c r="AY13" s="193" t="s">
        <v>8</v>
      </c>
      <c r="AZ13" s="193" t="s">
        <v>9</v>
      </c>
      <c r="BA13" s="194" t="s">
        <v>10</v>
      </c>
      <c r="BB13" s="156" t="s">
        <v>0</v>
      </c>
      <c r="BC13" s="136" t="s">
        <v>1</v>
      </c>
      <c r="BD13" s="355"/>
    </row>
    <row r="14" spans="2:56" ht="33" customHeight="1">
      <c r="B14" s="304" t="s">
        <v>25</v>
      </c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6"/>
      <c r="BD14" s="172"/>
    </row>
    <row r="15" spans="2:56" ht="15.75" customHeight="1">
      <c r="B15" s="335" t="s">
        <v>117</v>
      </c>
      <c r="C15" s="280" t="s">
        <v>52</v>
      </c>
      <c r="D15" s="255" t="s">
        <v>49</v>
      </c>
      <c r="E15" s="256"/>
      <c r="F15" s="225"/>
      <c r="G15" s="35">
        <f>SUM(T15,AA15,AH15,AO15,AV15,BC15)</f>
        <v>4</v>
      </c>
      <c r="H15" s="33">
        <f>SUM(I15:M15)</f>
        <v>30</v>
      </c>
      <c r="I15" s="36">
        <f aca="true" t="shared" si="0" ref="I15:M16">SUM(N15,U15,AB15,AI15,AP15,AW15)</f>
        <v>30</v>
      </c>
      <c r="J15" s="37">
        <f t="shared" si="0"/>
        <v>0</v>
      </c>
      <c r="K15" s="37">
        <f t="shared" si="0"/>
        <v>0</v>
      </c>
      <c r="L15" s="37">
        <f t="shared" si="0"/>
        <v>0</v>
      </c>
      <c r="M15" s="38">
        <f t="shared" si="0"/>
        <v>0</v>
      </c>
      <c r="N15" s="36">
        <v>15</v>
      </c>
      <c r="O15" s="37"/>
      <c r="P15" s="37"/>
      <c r="Q15" s="37"/>
      <c r="R15" s="37"/>
      <c r="S15" s="157" t="s">
        <v>35</v>
      </c>
      <c r="T15" s="39">
        <v>2</v>
      </c>
      <c r="U15" s="36">
        <v>15</v>
      </c>
      <c r="V15" s="37"/>
      <c r="W15" s="37"/>
      <c r="X15" s="37"/>
      <c r="Y15" s="37"/>
      <c r="Z15" s="157" t="s">
        <v>39</v>
      </c>
      <c r="AA15" s="39">
        <v>2</v>
      </c>
      <c r="AB15" s="40"/>
      <c r="AC15" s="41"/>
      <c r="AD15" s="41"/>
      <c r="AE15" s="41"/>
      <c r="AF15" s="41"/>
      <c r="AG15" s="157"/>
      <c r="AH15" s="39"/>
      <c r="AI15" s="40"/>
      <c r="AJ15" s="41"/>
      <c r="AK15" s="41"/>
      <c r="AL15" s="41"/>
      <c r="AM15" s="41"/>
      <c r="AN15" s="157"/>
      <c r="AO15" s="39"/>
      <c r="AP15" s="40"/>
      <c r="AQ15" s="41"/>
      <c r="AR15" s="41"/>
      <c r="AS15" s="41"/>
      <c r="AT15" s="41"/>
      <c r="AU15" s="157"/>
      <c r="AV15" s="39"/>
      <c r="AW15" s="42"/>
      <c r="AX15" s="41"/>
      <c r="AY15" s="41"/>
      <c r="AZ15" s="41"/>
      <c r="BA15" s="41"/>
      <c r="BB15" s="157"/>
      <c r="BC15" s="39"/>
      <c r="BD15" s="195"/>
    </row>
    <row r="16" spans="2:56" ht="15.75" customHeight="1">
      <c r="B16" s="335"/>
      <c r="C16" s="281"/>
      <c r="D16" s="257"/>
      <c r="E16" s="258"/>
      <c r="F16" s="225"/>
      <c r="G16" s="35">
        <f>SUM(T16,AA16,AH16,AO16,AV16,BC16)</f>
        <v>2</v>
      </c>
      <c r="H16" s="33">
        <f>SUM(I16:M16)</f>
        <v>30</v>
      </c>
      <c r="I16" s="36">
        <f t="shared" si="0"/>
        <v>0</v>
      </c>
      <c r="J16" s="37">
        <f t="shared" si="0"/>
        <v>0</v>
      </c>
      <c r="K16" s="37">
        <f t="shared" si="0"/>
        <v>0</v>
      </c>
      <c r="L16" s="37">
        <f t="shared" si="0"/>
        <v>30</v>
      </c>
      <c r="M16" s="38">
        <f t="shared" si="0"/>
        <v>0</v>
      </c>
      <c r="N16" s="36"/>
      <c r="O16" s="37"/>
      <c r="P16" s="37"/>
      <c r="Q16" s="37">
        <v>15</v>
      </c>
      <c r="R16" s="37"/>
      <c r="S16" s="157" t="s">
        <v>35</v>
      </c>
      <c r="T16" s="39">
        <v>1</v>
      </c>
      <c r="U16" s="36"/>
      <c r="V16" s="37"/>
      <c r="W16" s="37"/>
      <c r="X16" s="37">
        <v>15</v>
      </c>
      <c r="Y16" s="37"/>
      <c r="Z16" s="157" t="s">
        <v>35</v>
      </c>
      <c r="AA16" s="39">
        <v>1</v>
      </c>
      <c r="AB16" s="40"/>
      <c r="AC16" s="41"/>
      <c r="AD16" s="41"/>
      <c r="AE16" s="41"/>
      <c r="AF16" s="41"/>
      <c r="AG16" s="157"/>
      <c r="AH16" s="39"/>
      <c r="AI16" s="40"/>
      <c r="AJ16" s="41"/>
      <c r="AK16" s="41"/>
      <c r="AL16" s="41"/>
      <c r="AM16" s="41"/>
      <c r="AN16" s="157"/>
      <c r="AO16" s="39"/>
      <c r="AP16" s="40"/>
      <c r="AQ16" s="41"/>
      <c r="AR16" s="41"/>
      <c r="AS16" s="41"/>
      <c r="AT16" s="41"/>
      <c r="AU16" s="157"/>
      <c r="AV16" s="39"/>
      <c r="AW16" s="42"/>
      <c r="AX16" s="41"/>
      <c r="AY16" s="41"/>
      <c r="AZ16" s="41"/>
      <c r="BA16" s="41"/>
      <c r="BB16" s="157"/>
      <c r="BC16" s="39"/>
      <c r="BD16" s="195"/>
    </row>
    <row r="17" spans="2:56" ht="15.75" customHeight="1">
      <c r="B17" s="335"/>
      <c r="C17" s="280" t="s">
        <v>53</v>
      </c>
      <c r="D17" s="255" t="s">
        <v>50</v>
      </c>
      <c r="E17" s="256"/>
      <c r="F17" s="225"/>
      <c r="G17" s="35">
        <f>SUM(T17,AA17,AH17,AO17,AV17,BC17)</f>
        <v>4</v>
      </c>
      <c r="H17" s="33">
        <f>SUM(I17:M17)</f>
        <v>45</v>
      </c>
      <c r="I17" s="36">
        <f aca="true" t="shared" si="1" ref="I17:M19">SUM(N17,U17,AB17,AI17,AP17,AW17)</f>
        <v>45</v>
      </c>
      <c r="J17" s="37">
        <f t="shared" si="1"/>
        <v>0</v>
      </c>
      <c r="K17" s="37">
        <f t="shared" si="1"/>
        <v>0</v>
      </c>
      <c r="L17" s="37">
        <f t="shared" si="1"/>
        <v>0</v>
      </c>
      <c r="M17" s="38">
        <f t="shared" si="1"/>
        <v>0</v>
      </c>
      <c r="N17" s="45"/>
      <c r="O17" s="46"/>
      <c r="P17" s="46"/>
      <c r="Q17" s="46"/>
      <c r="R17" s="46"/>
      <c r="S17" s="157"/>
      <c r="T17" s="39"/>
      <c r="U17" s="45"/>
      <c r="V17" s="46"/>
      <c r="W17" s="46"/>
      <c r="X17" s="46"/>
      <c r="Y17" s="46"/>
      <c r="Z17" s="157"/>
      <c r="AA17" s="39"/>
      <c r="AB17" s="36">
        <v>15</v>
      </c>
      <c r="AC17" s="37"/>
      <c r="AD17" s="37"/>
      <c r="AE17" s="37"/>
      <c r="AF17" s="37"/>
      <c r="AG17" s="157" t="s">
        <v>35</v>
      </c>
      <c r="AH17" s="39">
        <v>1</v>
      </c>
      <c r="AI17" s="36">
        <v>15</v>
      </c>
      <c r="AJ17" s="37"/>
      <c r="AK17" s="37"/>
      <c r="AL17" s="37"/>
      <c r="AM17" s="37"/>
      <c r="AN17" s="157" t="s">
        <v>35</v>
      </c>
      <c r="AO17" s="39">
        <v>1</v>
      </c>
      <c r="AP17" s="36">
        <v>15</v>
      </c>
      <c r="AQ17" s="37"/>
      <c r="AR17" s="37"/>
      <c r="AS17" s="37"/>
      <c r="AT17" s="37"/>
      <c r="AU17" s="157" t="s">
        <v>39</v>
      </c>
      <c r="AV17" s="39">
        <v>2</v>
      </c>
      <c r="AW17" s="45"/>
      <c r="AX17" s="46"/>
      <c r="AY17" s="46"/>
      <c r="AZ17" s="46"/>
      <c r="BA17" s="46"/>
      <c r="BB17" s="157"/>
      <c r="BC17" s="39"/>
      <c r="BD17" s="195"/>
    </row>
    <row r="18" spans="2:56" ht="15.75" customHeight="1">
      <c r="B18" s="335"/>
      <c r="C18" s="281"/>
      <c r="D18" s="257"/>
      <c r="E18" s="258"/>
      <c r="F18" s="225"/>
      <c r="G18" s="35">
        <f>SUM(T18,AA18,AH18,AO18,AV18,BC18)</f>
        <v>3</v>
      </c>
      <c r="H18" s="33">
        <f>SUM(I18:M18)</f>
        <v>45</v>
      </c>
      <c r="I18" s="36">
        <f t="shared" si="1"/>
        <v>0</v>
      </c>
      <c r="J18" s="37">
        <f t="shared" si="1"/>
        <v>0</v>
      </c>
      <c r="K18" s="37">
        <f t="shared" si="1"/>
        <v>0</v>
      </c>
      <c r="L18" s="37">
        <f t="shared" si="1"/>
        <v>45</v>
      </c>
      <c r="M18" s="38">
        <f t="shared" si="1"/>
        <v>0</v>
      </c>
      <c r="N18" s="45"/>
      <c r="O18" s="46"/>
      <c r="P18" s="46"/>
      <c r="Q18" s="46"/>
      <c r="R18" s="46"/>
      <c r="S18" s="157"/>
      <c r="T18" s="39"/>
      <c r="U18" s="45"/>
      <c r="V18" s="46"/>
      <c r="W18" s="46"/>
      <c r="X18" s="46"/>
      <c r="Y18" s="46"/>
      <c r="Z18" s="157"/>
      <c r="AA18" s="39"/>
      <c r="AB18" s="36"/>
      <c r="AC18" s="37"/>
      <c r="AD18" s="37"/>
      <c r="AE18" s="37">
        <v>15</v>
      </c>
      <c r="AF18" s="37"/>
      <c r="AG18" s="157" t="s">
        <v>35</v>
      </c>
      <c r="AH18" s="39">
        <v>1</v>
      </c>
      <c r="AI18" s="36"/>
      <c r="AJ18" s="37"/>
      <c r="AK18" s="37"/>
      <c r="AL18" s="37">
        <v>15</v>
      </c>
      <c r="AM18" s="37"/>
      <c r="AN18" s="157" t="s">
        <v>35</v>
      </c>
      <c r="AO18" s="39">
        <v>1</v>
      </c>
      <c r="AP18" s="36"/>
      <c r="AQ18" s="37"/>
      <c r="AR18" s="37"/>
      <c r="AS18" s="37">
        <v>15</v>
      </c>
      <c r="AT18" s="37"/>
      <c r="AU18" s="157" t="s">
        <v>35</v>
      </c>
      <c r="AV18" s="39">
        <v>1</v>
      </c>
      <c r="AW18" s="45"/>
      <c r="AX18" s="46"/>
      <c r="AY18" s="46"/>
      <c r="AZ18" s="46"/>
      <c r="BA18" s="46"/>
      <c r="BB18" s="157"/>
      <c r="BC18" s="39"/>
      <c r="BD18" s="195"/>
    </row>
    <row r="19" spans="1:61" s="22" customFormat="1" ht="24" customHeight="1">
      <c r="A19" s="28"/>
      <c r="B19" s="335"/>
      <c r="C19" s="209" t="s">
        <v>51</v>
      </c>
      <c r="D19" s="313" t="s">
        <v>120</v>
      </c>
      <c r="E19" s="314"/>
      <c r="F19" s="225">
        <f aca="true" t="shared" si="2" ref="F19:F25">G19</f>
        <v>4</v>
      </c>
      <c r="G19" s="35">
        <f>SUM(T19,AA19,AH19,AO19,AV19,BC19)</f>
        <v>4</v>
      </c>
      <c r="H19" s="33">
        <f>SUM(I19:M19)</f>
        <v>30</v>
      </c>
      <c r="I19" s="36">
        <f t="shared" si="1"/>
        <v>0</v>
      </c>
      <c r="J19" s="37">
        <f t="shared" si="1"/>
        <v>30</v>
      </c>
      <c r="K19" s="37">
        <f t="shared" si="1"/>
        <v>0</v>
      </c>
      <c r="L19" s="37">
        <f t="shared" si="1"/>
        <v>0</v>
      </c>
      <c r="M19" s="38">
        <f t="shared" si="1"/>
        <v>0</v>
      </c>
      <c r="N19" s="36"/>
      <c r="O19" s="59">
        <v>15</v>
      </c>
      <c r="P19" s="59"/>
      <c r="Q19" s="59"/>
      <c r="R19" s="59"/>
      <c r="S19" s="158" t="s">
        <v>35</v>
      </c>
      <c r="T19" s="48">
        <v>2</v>
      </c>
      <c r="U19" s="182"/>
      <c r="V19" s="59">
        <v>15</v>
      </c>
      <c r="W19" s="59"/>
      <c r="X19" s="59"/>
      <c r="Y19" s="59"/>
      <c r="Z19" s="158" t="s">
        <v>35</v>
      </c>
      <c r="AA19" s="48">
        <v>2</v>
      </c>
      <c r="AB19" s="49"/>
      <c r="AC19" s="50"/>
      <c r="AD19" s="50"/>
      <c r="AE19" s="50"/>
      <c r="AF19" s="41"/>
      <c r="AG19" s="157"/>
      <c r="AH19" s="51"/>
      <c r="AI19" s="52"/>
      <c r="AJ19" s="50"/>
      <c r="AK19" s="50"/>
      <c r="AL19" s="50"/>
      <c r="AM19" s="41"/>
      <c r="AN19" s="159"/>
      <c r="AO19" s="35"/>
      <c r="AP19" s="49"/>
      <c r="AQ19" s="50"/>
      <c r="AR19" s="50"/>
      <c r="AS19" s="50"/>
      <c r="AT19" s="41"/>
      <c r="AU19" s="157"/>
      <c r="AV19" s="39"/>
      <c r="AW19" s="53"/>
      <c r="AX19" s="54"/>
      <c r="AY19" s="54"/>
      <c r="AZ19" s="54"/>
      <c r="BA19" s="54"/>
      <c r="BB19" s="160"/>
      <c r="BC19" s="39"/>
      <c r="BD19" s="196"/>
      <c r="BE19" s="20"/>
      <c r="BF19" s="20"/>
      <c r="BG19" s="20"/>
      <c r="BH19" s="20"/>
      <c r="BI19" s="20"/>
    </row>
    <row r="20" spans="2:56" ht="18" customHeight="1">
      <c r="B20" s="335"/>
      <c r="C20" s="209" t="s">
        <v>80</v>
      </c>
      <c r="D20" s="267" t="s">
        <v>31</v>
      </c>
      <c r="E20" s="268"/>
      <c r="F20" s="225">
        <f t="shared" si="2"/>
        <v>8</v>
      </c>
      <c r="G20" s="35">
        <f aca="true" t="shared" si="3" ref="G20:G29">SUM(T20,AA20,AH20,AO20,AV20,BC20)</f>
        <v>8</v>
      </c>
      <c r="H20" s="33">
        <f aca="true" t="shared" si="4" ref="H20:H29">SUM(I20:M20)</f>
        <v>120</v>
      </c>
      <c r="I20" s="36">
        <f aca="true" t="shared" si="5" ref="I20:I29">SUM(N20,U20,AB20,AI20,AP20,AW20)</f>
        <v>0</v>
      </c>
      <c r="J20" s="37">
        <f aca="true" t="shared" si="6" ref="J20:M23">SUM(O20,V20,AC20,AJ20,AQ20,AX20)</f>
        <v>0</v>
      </c>
      <c r="K20" s="37">
        <f t="shared" si="6"/>
        <v>0</v>
      </c>
      <c r="L20" s="37">
        <f t="shared" si="6"/>
        <v>120</v>
      </c>
      <c r="M20" s="38">
        <f t="shared" si="6"/>
        <v>0</v>
      </c>
      <c r="N20" s="36"/>
      <c r="O20" s="37"/>
      <c r="P20" s="37"/>
      <c r="Q20" s="183">
        <v>30</v>
      </c>
      <c r="R20" s="37"/>
      <c r="S20" s="159" t="s">
        <v>35</v>
      </c>
      <c r="T20" s="35">
        <v>2</v>
      </c>
      <c r="U20" s="182"/>
      <c r="V20" s="183"/>
      <c r="W20" s="183"/>
      <c r="X20" s="183">
        <v>30</v>
      </c>
      <c r="Y20" s="37"/>
      <c r="Z20" s="159" t="s">
        <v>35</v>
      </c>
      <c r="AA20" s="35">
        <v>2</v>
      </c>
      <c r="AB20" s="182"/>
      <c r="AC20" s="183"/>
      <c r="AD20" s="183"/>
      <c r="AE20" s="183">
        <v>30</v>
      </c>
      <c r="AF20" s="37"/>
      <c r="AG20" s="159" t="s">
        <v>35</v>
      </c>
      <c r="AH20" s="35">
        <v>2</v>
      </c>
      <c r="AI20" s="184"/>
      <c r="AJ20" s="183"/>
      <c r="AK20" s="183"/>
      <c r="AL20" s="183">
        <v>30</v>
      </c>
      <c r="AM20" s="37"/>
      <c r="AN20" s="159" t="s">
        <v>39</v>
      </c>
      <c r="AO20" s="35">
        <v>2</v>
      </c>
      <c r="AP20" s="53"/>
      <c r="AQ20" s="54"/>
      <c r="AR20" s="54"/>
      <c r="AS20" s="54"/>
      <c r="AT20" s="46"/>
      <c r="AU20" s="157"/>
      <c r="AV20" s="39"/>
      <c r="AW20" s="53"/>
      <c r="AX20" s="54"/>
      <c r="AY20" s="54"/>
      <c r="AZ20" s="54"/>
      <c r="BA20" s="54"/>
      <c r="BB20" s="160"/>
      <c r="BC20" s="39"/>
      <c r="BD20" s="195"/>
    </row>
    <row r="21" spans="2:56" ht="18" customHeight="1">
      <c r="B21" s="335"/>
      <c r="C21" s="209" t="s">
        <v>81</v>
      </c>
      <c r="D21" s="43" t="s">
        <v>54</v>
      </c>
      <c r="E21" s="56"/>
      <c r="F21" s="225">
        <f t="shared" si="2"/>
        <v>4</v>
      </c>
      <c r="G21" s="35">
        <f t="shared" si="3"/>
        <v>4</v>
      </c>
      <c r="H21" s="33">
        <f t="shared" si="4"/>
        <v>60</v>
      </c>
      <c r="I21" s="36">
        <f t="shared" si="5"/>
        <v>0</v>
      </c>
      <c r="J21" s="37">
        <f t="shared" si="6"/>
        <v>0</v>
      </c>
      <c r="K21" s="37">
        <f t="shared" si="6"/>
        <v>0</v>
      </c>
      <c r="L21" s="37">
        <f t="shared" si="6"/>
        <v>60</v>
      </c>
      <c r="M21" s="38">
        <f t="shared" si="6"/>
        <v>0</v>
      </c>
      <c r="N21" s="45"/>
      <c r="O21" s="46"/>
      <c r="P21" s="46"/>
      <c r="Q21" s="46"/>
      <c r="R21" s="46"/>
      <c r="S21" s="157"/>
      <c r="T21" s="39"/>
      <c r="U21" s="53"/>
      <c r="V21" s="54"/>
      <c r="W21" s="54"/>
      <c r="X21" s="54"/>
      <c r="Y21" s="46"/>
      <c r="Z21" s="159"/>
      <c r="AA21" s="35"/>
      <c r="AB21" s="184"/>
      <c r="AC21" s="183"/>
      <c r="AD21" s="183"/>
      <c r="AE21" s="183">
        <v>30</v>
      </c>
      <c r="AF21" s="37"/>
      <c r="AG21" s="159" t="s">
        <v>35</v>
      </c>
      <c r="AH21" s="35">
        <v>2</v>
      </c>
      <c r="AI21" s="184"/>
      <c r="AJ21" s="183"/>
      <c r="AK21" s="183"/>
      <c r="AL21" s="183">
        <v>30</v>
      </c>
      <c r="AM21" s="37"/>
      <c r="AN21" s="159" t="s">
        <v>35</v>
      </c>
      <c r="AO21" s="35">
        <v>2</v>
      </c>
      <c r="AP21" s="53"/>
      <c r="AQ21" s="54"/>
      <c r="AR21" s="54"/>
      <c r="AS21" s="54"/>
      <c r="AT21" s="46"/>
      <c r="AU21" s="157"/>
      <c r="AV21" s="39"/>
      <c r="AW21" s="53"/>
      <c r="AX21" s="54"/>
      <c r="AY21" s="54"/>
      <c r="AZ21" s="54"/>
      <c r="BA21" s="54"/>
      <c r="BB21" s="160"/>
      <c r="BC21" s="39"/>
      <c r="BD21" s="196"/>
    </row>
    <row r="22" spans="2:61" ht="18" customHeight="1">
      <c r="B22" s="335"/>
      <c r="C22" s="209" t="s">
        <v>82</v>
      </c>
      <c r="D22" s="267" t="s">
        <v>121</v>
      </c>
      <c r="E22" s="268"/>
      <c r="F22" s="225">
        <f t="shared" si="2"/>
        <v>12</v>
      </c>
      <c r="G22" s="48">
        <f t="shared" si="3"/>
        <v>12</v>
      </c>
      <c r="H22" s="34">
        <f t="shared" si="4"/>
        <v>180</v>
      </c>
      <c r="I22" s="58">
        <f t="shared" si="5"/>
        <v>0</v>
      </c>
      <c r="J22" s="59">
        <f t="shared" si="6"/>
        <v>180</v>
      </c>
      <c r="K22" s="59">
        <f t="shared" si="6"/>
        <v>0</v>
      </c>
      <c r="L22" s="59">
        <f t="shared" si="6"/>
        <v>0</v>
      </c>
      <c r="M22" s="60">
        <f t="shared" si="6"/>
        <v>0</v>
      </c>
      <c r="N22" s="36"/>
      <c r="O22" s="37">
        <v>30</v>
      </c>
      <c r="P22" s="37"/>
      <c r="Q22" s="37"/>
      <c r="R22" s="37"/>
      <c r="S22" s="159" t="s">
        <v>35</v>
      </c>
      <c r="T22" s="35">
        <v>2</v>
      </c>
      <c r="U22" s="182"/>
      <c r="V22" s="183">
        <v>30</v>
      </c>
      <c r="W22" s="183"/>
      <c r="X22" s="183"/>
      <c r="Y22" s="37"/>
      <c r="Z22" s="159" t="s">
        <v>35</v>
      </c>
      <c r="AA22" s="35">
        <v>2</v>
      </c>
      <c r="AB22" s="182"/>
      <c r="AC22" s="183">
        <v>30</v>
      </c>
      <c r="AD22" s="183"/>
      <c r="AE22" s="183"/>
      <c r="AF22" s="37"/>
      <c r="AG22" s="157" t="s">
        <v>35</v>
      </c>
      <c r="AH22" s="51">
        <v>2</v>
      </c>
      <c r="AI22" s="184"/>
      <c r="AJ22" s="183">
        <v>30</v>
      </c>
      <c r="AK22" s="183"/>
      <c r="AL22" s="183"/>
      <c r="AM22" s="37"/>
      <c r="AN22" s="157" t="s">
        <v>35</v>
      </c>
      <c r="AO22" s="35">
        <v>2</v>
      </c>
      <c r="AP22" s="182"/>
      <c r="AQ22" s="183">
        <v>30</v>
      </c>
      <c r="AR22" s="183"/>
      <c r="AS22" s="183"/>
      <c r="AT22" s="37"/>
      <c r="AU22" s="157" t="s">
        <v>35</v>
      </c>
      <c r="AV22" s="35">
        <v>2</v>
      </c>
      <c r="AW22" s="182"/>
      <c r="AX22" s="183">
        <v>30</v>
      </c>
      <c r="AY22" s="183"/>
      <c r="AZ22" s="183"/>
      <c r="BA22" s="37"/>
      <c r="BB22" s="157" t="s">
        <v>35</v>
      </c>
      <c r="BC22" s="51">
        <v>2</v>
      </c>
      <c r="BD22" s="196"/>
      <c r="BI22" s="2"/>
    </row>
    <row r="23" spans="1:56" ht="18" customHeight="1">
      <c r="A23" s="21"/>
      <c r="B23" s="335"/>
      <c r="C23" s="209" t="s">
        <v>83</v>
      </c>
      <c r="D23" s="61" t="s">
        <v>32</v>
      </c>
      <c r="E23" s="62"/>
      <c r="F23" s="225">
        <f t="shared" si="2"/>
        <v>4</v>
      </c>
      <c r="G23" s="35">
        <f>SUM(T23,AA23,AH23,AO23,AV23,BC23)</f>
        <v>4</v>
      </c>
      <c r="H23" s="33">
        <f>SUM(I23:M23)</f>
        <v>60</v>
      </c>
      <c r="I23" s="36">
        <f t="shared" si="5"/>
        <v>0</v>
      </c>
      <c r="J23" s="37">
        <f t="shared" si="6"/>
        <v>60</v>
      </c>
      <c r="K23" s="37">
        <f t="shared" si="6"/>
        <v>0</v>
      </c>
      <c r="L23" s="37">
        <f t="shared" si="6"/>
        <v>0</v>
      </c>
      <c r="M23" s="38">
        <f t="shared" si="6"/>
        <v>0</v>
      </c>
      <c r="N23" s="36"/>
      <c r="O23" s="59">
        <v>30</v>
      </c>
      <c r="P23" s="59"/>
      <c r="Q23" s="59"/>
      <c r="R23" s="59"/>
      <c r="S23" s="158" t="s">
        <v>35</v>
      </c>
      <c r="T23" s="48">
        <v>2</v>
      </c>
      <c r="U23" s="184"/>
      <c r="V23" s="59">
        <v>30</v>
      </c>
      <c r="W23" s="59"/>
      <c r="X23" s="59"/>
      <c r="Y23" s="59"/>
      <c r="Z23" s="158" t="s">
        <v>35</v>
      </c>
      <c r="AA23" s="48">
        <v>2</v>
      </c>
      <c r="AB23" s="65"/>
      <c r="AC23" s="66"/>
      <c r="AD23" s="66"/>
      <c r="AE23" s="66"/>
      <c r="AF23" s="66"/>
      <c r="AG23" s="158"/>
      <c r="AH23" s="48"/>
      <c r="AI23" s="63"/>
      <c r="AJ23" s="54"/>
      <c r="AK23" s="54"/>
      <c r="AL23" s="54"/>
      <c r="AM23" s="46"/>
      <c r="AN23" s="159"/>
      <c r="AO23" s="35"/>
      <c r="AP23" s="53"/>
      <c r="AQ23" s="54"/>
      <c r="AR23" s="54"/>
      <c r="AS23" s="46"/>
      <c r="AT23" s="46"/>
      <c r="AU23" s="157"/>
      <c r="AV23" s="35"/>
      <c r="AW23" s="63"/>
      <c r="AX23" s="54"/>
      <c r="AY23" s="54"/>
      <c r="AZ23" s="54"/>
      <c r="BA23" s="46"/>
      <c r="BB23" s="157"/>
      <c r="BC23" s="48"/>
      <c r="BD23" s="196"/>
    </row>
    <row r="24" spans="1:56" ht="18" customHeight="1">
      <c r="A24" s="23"/>
      <c r="B24" s="335"/>
      <c r="C24" s="209" t="s">
        <v>84</v>
      </c>
      <c r="D24" s="315" t="s">
        <v>55</v>
      </c>
      <c r="E24" s="316"/>
      <c r="F24" s="225">
        <f t="shared" si="2"/>
        <v>6</v>
      </c>
      <c r="G24" s="35">
        <f t="shared" si="3"/>
        <v>6</v>
      </c>
      <c r="H24" s="33">
        <f t="shared" si="4"/>
        <v>90</v>
      </c>
      <c r="I24" s="36">
        <f t="shared" si="5"/>
        <v>0</v>
      </c>
      <c r="J24" s="37">
        <f aca="true" t="shared" si="7" ref="J24:J29">SUM(O24,V24,AC24,AJ24,AQ24,AX24)</f>
        <v>90</v>
      </c>
      <c r="K24" s="37">
        <f aca="true" t="shared" si="8" ref="K24:K29">SUM(P24,W24,AD24,AK24,AR24,AY24)</f>
        <v>0</v>
      </c>
      <c r="L24" s="37">
        <f aca="true" t="shared" si="9" ref="L24:L29">SUM(Q24,X24,AE24,AL24,AS24,AZ24)</f>
        <v>0</v>
      </c>
      <c r="M24" s="38">
        <f aca="true" t="shared" si="10" ref="M24:M29">SUM(R24,Y24,AF24,AM24,AT24,BA24)</f>
        <v>0</v>
      </c>
      <c r="N24" s="65"/>
      <c r="O24" s="66"/>
      <c r="P24" s="66"/>
      <c r="Q24" s="66"/>
      <c r="R24" s="66"/>
      <c r="S24" s="158"/>
      <c r="T24" s="48"/>
      <c r="U24" s="65"/>
      <c r="V24" s="66"/>
      <c r="W24" s="66"/>
      <c r="X24" s="66"/>
      <c r="Y24" s="66"/>
      <c r="Z24" s="158"/>
      <c r="AA24" s="48"/>
      <c r="AB24" s="182"/>
      <c r="AC24" s="59">
        <v>30</v>
      </c>
      <c r="AD24" s="59"/>
      <c r="AE24" s="59"/>
      <c r="AF24" s="59"/>
      <c r="AG24" s="158" t="s">
        <v>35</v>
      </c>
      <c r="AH24" s="48">
        <v>2</v>
      </c>
      <c r="AI24" s="184"/>
      <c r="AJ24" s="59">
        <v>30</v>
      </c>
      <c r="AK24" s="59"/>
      <c r="AL24" s="59"/>
      <c r="AM24" s="59"/>
      <c r="AN24" s="158" t="s">
        <v>35</v>
      </c>
      <c r="AO24" s="48">
        <v>2</v>
      </c>
      <c r="AP24" s="182"/>
      <c r="AQ24" s="59">
        <v>30</v>
      </c>
      <c r="AR24" s="59"/>
      <c r="AS24" s="59"/>
      <c r="AT24" s="59"/>
      <c r="AU24" s="158" t="s">
        <v>35</v>
      </c>
      <c r="AV24" s="48">
        <v>2</v>
      </c>
      <c r="AW24" s="67"/>
      <c r="AX24" s="68"/>
      <c r="AY24" s="68"/>
      <c r="AZ24" s="68"/>
      <c r="BA24" s="68"/>
      <c r="BB24" s="69"/>
      <c r="BC24" s="69"/>
      <c r="BD24" s="197"/>
    </row>
    <row r="25" spans="1:56" ht="18" customHeight="1">
      <c r="A25" s="23"/>
      <c r="B25" s="335"/>
      <c r="C25" s="209" t="s">
        <v>85</v>
      </c>
      <c r="D25" s="64" t="s">
        <v>29</v>
      </c>
      <c r="E25" s="57"/>
      <c r="F25" s="225">
        <f t="shared" si="2"/>
        <v>3</v>
      </c>
      <c r="G25" s="35">
        <f>SUM(T25,AA25,AH25,AO25,AV25,BC25)</f>
        <v>3</v>
      </c>
      <c r="H25" s="33">
        <f>SUM(I25:M25)</f>
        <v>45</v>
      </c>
      <c r="I25" s="36">
        <f t="shared" si="5"/>
        <v>0</v>
      </c>
      <c r="J25" s="37">
        <f t="shared" si="7"/>
        <v>0</v>
      </c>
      <c r="K25" s="37">
        <f t="shared" si="8"/>
        <v>0</v>
      </c>
      <c r="L25" s="37">
        <f t="shared" si="9"/>
        <v>45</v>
      </c>
      <c r="M25" s="38">
        <f t="shared" si="10"/>
        <v>0</v>
      </c>
      <c r="N25" s="186"/>
      <c r="O25" s="59"/>
      <c r="P25" s="59"/>
      <c r="Q25" s="59">
        <v>45</v>
      </c>
      <c r="R25" s="59"/>
      <c r="S25" s="158" t="s">
        <v>35</v>
      </c>
      <c r="T25" s="48">
        <v>3</v>
      </c>
      <c r="U25" s="65"/>
      <c r="V25" s="66"/>
      <c r="W25" s="66"/>
      <c r="X25" s="66"/>
      <c r="Y25" s="66"/>
      <c r="Z25" s="158"/>
      <c r="AA25" s="48"/>
      <c r="AB25" s="65"/>
      <c r="AC25" s="66"/>
      <c r="AD25" s="66"/>
      <c r="AE25" s="66"/>
      <c r="AF25" s="66"/>
      <c r="AG25" s="158"/>
      <c r="AH25" s="48"/>
      <c r="AI25" s="67"/>
      <c r="AJ25" s="66"/>
      <c r="AK25" s="66"/>
      <c r="AL25" s="66"/>
      <c r="AM25" s="66"/>
      <c r="AN25" s="158"/>
      <c r="AO25" s="48"/>
      <c r="AP25" s="67"/>
      <c r="AQ25" s="66"/>
      <c r="AR25" s="68"/>
      <c r="AS25" s="68"/>
      <c r="AT25" s="66"/>
      <c r="AU25" s="158"/>
      <c r="AV25" s="39"/>
      <c r="AW25" s="67"/>
      <c r="AX25" s="68"/>
      <c r="AY25" s="68"/>
      <c r="AZ25" s="68"/>
      <c r="BA25" s="68"/>
      <c r="BB25" s="69"/>
      <c r="BC25" s="69"/>
      <c r="BD25" s="197"/>
    </row>
    <row r="26" spans="1:56" ht="18" customHeight="1">
      <c r="A26" s="23"/>
      <c r="B26" s="335"/>
      <c r="C26" s="209" t="s">
        <v>86</v>
      </c>
      <c r="D26" s="315" t="s">
        <v>30</v>
      </c>
      <c r="E26" s="316"/>
      <c r="F26" s="226"/>
      <c r="G26" s="48">
        <f>SUM(T26,AA26,AH26,AO26,AV26,BC26)</f>
        <v>2</v>
      </c>
      <c r="H26" s="34">
        <f>SUM(I26:M26)</f>
        <v>15</v>
      </c>
      <c r="I26" s="58">
        <f t="shared" si="5"/>
        <v>15</v>
      </c>
      <c r="J26" s="59">
        <f t="shared" si="7"/>
        <v>0</v>
      </c>
      <c r="K26" s="59">
        <f t="shared" si="8"/>
        <v>0</v>
      </c>
      <c r="L26" s="59">
        <f t="shared" si="9"/>
        <v>0</v>
      </c>
      <c r="M26" s="60">
        <f t="shared" si="10"/>
        <v>0</v>
      </c>
      <c r="N26" s="65"/>
      <c r="O26" s="66"/>
      <c r="P26" s="66"/>
      <c r="Q26" s="66"/>
      <c r="R26" s="66"/>
      <c r="S26" s="158"/>
      <c r="T26" s="48"/>
      <c r="U26" s="65"/>
      <c r="V26" s="66"/>
      <c r="W26" s="66"/>
      <c r="X26" s="66"/>
      <c r="Y26" s="66"/>
      <c r="Z26" s="158"/>
      <c r="AA26" s="48"/>
      <c r="AB26" s="184">
        <v>15</v>
      </c>
      <c r="AC26" s="183"/>
      <c r="AD26" s="183"/>
      <c r="AE26" s="183"/>
      <c r="AF26" s="37"/>
      <c r="AG26" s="159" t="s">
        <v>39</v>
      </c>
      <c r="AH26" s="48">
        <v>2</v>
      </c>
      <c r="AI26" s="67"/>
      <c r="AJ26" s="66"/>
      <c r="AK26" s="66"/>
      <c r="AL26" s="66"/>
      <c r="AM26" s="66"/>
      <c r="AN26" s="158"/>
      <c r="AO26" s="48"/>
      <c r="AP26" s="67"/>
      <c r="AQ26" s="66"/>
      <c r="AR26" s="68"/>
      <c r="AS26" s="68"/>
      <c r="AT26" s="66"/>
      <c r="AU26" s="158"/>
      <c r="AV26" s="39"/>
      <c r="AW26" s="67"/>
      <c r="AX26" s="68"/>
      <c r="AY26" s="68"/>
      <c r="AZ26" s="68"/>
      <c r="BA26" s="68"/>
      <c r="BB26" s="69"/>
      <c r="BC26" s="69"/>
      <c r="BD26" s="197"/>
    </row>
    <row r="27" spans="1:56" ht="18" customHeight="1">
      <c r="A27" s="23"/>
      <c r="B27" s="335"/>
      <c r="C27" s="209" t="s">
        <v>87</v>
      </c>
      <c r="D27" s="315" t="s">
        <v>60</v>
      </c>
      <c r="E27" s="316"/>
      <c r="F27" s="225">
        <f>G27</f>
        <v>4</v>
      </c>
      <c r="G27" s="48">
        <f>SUM(T27,AA27,AH27,AO27,AV27,BC27)</f>
        <v>4</v>
      </c>
      <c r="H27" s="34">
        <f>SUM(I27:M27)</f>
        <v>60</v>
      </c>
      <c r="I27" s="58">
        <f t="shared" si="5"/>
        <v>0</v>
      </c>
      <c r="J27" s="59">
        <f>SUM(O27,V27,AC27,AJ27,AQ27,AX27)</f>
        <v>0</v>
      </c>
      <c r="K27" s="59">
        <f>SUM(P27,W27,AD27,AK27,AR27,AY27)</f>
        <v>60</v>
      </c>
      <c r="L27" s="59">
        <f>SUM(Q27,X27,AE27,AL27,AS27,AZ27)</f>
        <v>0</v>
      </c>
      <c r="M27" s="60">
        <f>SUM(R27,Y27,AF27,AM27,AT27,BA27)</f>
        <v>0</v>
      </c>
      <c r="N27" s="70"/>
      <c r="O27" s="71"/>
      <c r="P27" s="71"/>
      <c r="Q27" s="71"/>
      <c r="R27" s="71"/>
      <c r="S27" s="158"/>
      <c r="T27" s="48"/>
      <c r="U27" s="70"/>
      <c r="V27" s="71"/>
      <c r="W27" s="71"/>
      <c r="X27" s="71"/>
      <c r="Y27" s="71"/>
      <c r="Z27" s="158"/>
      <c r="AA27" s="48"/>
      <c r="AB27" s="187"/>
      <c r="AC27" s="188"/>
      <c r="AD27" s="59">
        <v>30</v>
      </c>
      <c r="AE27" s="59"/>
      <c r="AF27" s="59"/>
      <c r="AG27" s="158" t="s">
        <v>35</v>
      </c>
      <c r="AH27" s="48">
        <v>2</v>
      </c>
      <c r="AI27" s="187"/>
      <c r="AJ27" s="59"/>
      <c r="AK27" s="59">
        <v>30</v>
      </c>
      <c r="AL27" s="59"/>
      <c r="AM27" s="59"/>
      <c r="AN27" s="158" t="s">
        <v>35</v>
      </c>
      <c r="AO27" s="48">
        <v>2</v>
      </c>
      <c r="AP27" s="67"/>
      <c r="AQ27" s="66"/>
      <c r="AR27" s="68"/>
      <c r="AS27" s="68"/>
      <c r="AT27" s="66"/>
      <c r="AU27" s="158"/>
      <c r="AV27" s="48"/>
      <c r="AW27" s="67"/>
      <c r="AX27" s="68"/>
      <c r="AY27" s="68"/>
      <c r="AZ27" s="68"/>
      <c r="BA27" s="68"/>
      <c r="BB27" s="69"/>
      <c r="BC27" s="69"/>
      <c r="BD27" s="197"/>
    </row>
    <row r="28" spans="2:56" ht="18" customHeight="1">
      <c r="B28" s="335"/>
      <c r="C28" s="210" t="s">
        <v>59</v>
      </c>
      <c r="D28" s="269" t="s">
        <v>57</v>
      </c>
      <c r="E28" s="270"/>
      <c r="F28" s="227">
        <f>G28</f>
        <v>6</v>
      </c>
      <c r="G28" s="35">
        <f t="shared" si="3"/>
        <v>6</v>
      </c>
      <c r="H28" s="33">
        <f t="shared" si="4"/>
        <v>30</v>
      </c>
      <c r="I28" s="36">
        <f t="shared" si="5"/>
        <v>0</v>
      </c>
      <c r="J28" s="37">
        <f t="shared" si="7"/>
        <v>0</v>
      </c>
      <c r="K28" s="37">
        <f t="shared" si="8"/>
        <v>30</v>
      </c>
      <c r="L28" s="37">
        <f t="shared" si="9"/>
        <v>0</v>
      </c>
      <c r="M28" s="38">
        <f t="shared" si="10"/>
        <v>0</v>
      </c>
      <c r="N28" s="72"/>
      <c r="O28" s="73"/>
      <c r="P28" s="73">
        <v>15</v>
      </c>
      <c r="Q28" s="73"/>
      <c r="R28" s="73"/>
      <c r="S28" s="158" t="s">
        <v>35</v>
      </c>
      <c r="T28" s="48">
        <v>3</v>
      </c>
      <c r="U28" s="72"/>
      <c r="V28" s="73"/>
      <c r="W28" s="73">
        <v>15</v>
      </c>
      <c r="X28" s="73"/>
      <c r="Y28" s="73"/>
      <c r="Z28" s="158" t="s">
        <v>35</v>
      </c>
      <c r="AA28" s="48">
        <v>3</v>
      </c>
      <c r="AB28" s="70"/>
      <c r="AC28" s="71"/>
      <c r="AD28" s="71"/>
      <c r="AE28" s="71"/>
      <c r="AF28" s="71"/>
      <c r="AG28" s="158"/>
      <c r="AH28" s="48"/>
      <c r="AI28" s="70"/>
      <c r="AJ28" s="71"/>
      <c r="AK28" s="71"/>
      <c r="AL28" s="71"/>
      <c r="AM28" s="71"/>
      <c r="AN28" s="158"/>
      <c r="AO28" s="48"/>
      <c r="AP28" s="70"/>
      <c r="AQ28" s="71"/>
      <c r="AR28" s="71"/>
      <c r="AS28" s="71"/>
      <c r="AT28" s="71"/>
      <c r="AU28" s="158"/>
      <c r="AV28" s="48"/>
      <c r="AW28" s="70"/>
      <c r="AX28" s="71"/>
      <c r="AY28" s="71"/>
      <c r="AZ28" s="71"/>
      <c r="BA28" s="71"/>
      <c r="BB28" s="158"/>
      <c r="BC28" s="69"/>
      <c r="BD28" s="198">
        <v>1</v>
      </c>
    </row>
    <row r="29" spans="2:61" s="22" customFormat="1" ht="18" customHeight="1">
      <c r="B29" s="335"/>
      <c r="C29" s="210" t="s">
        <v>88</v>
      </c>
      <c r="D29" s="269" t="s">
        <v>58</v>
      </c>
      <c r="E29" s="270"/>
      <c r="F29" s="228">
        <v>8</v>
      </c>
      <c r="G29" s="48">
        <f t="shared" si="3"/>
        <v>8</v>
      </c>
      <c r="H29" s="34">
        <f t="shared" si="4"/>
        <v>60</v>
      </c>
      <c r="I29" s="58">
        <f t="shared" si="5"/>
        <v>0</v>
      </c>
      <c r="J29" s="59">
        <f t="shared" si="7"/>
        <v>0</v>
      </c>
      <c r="K29" s="59">
        <f t="shared" si="8"/>
        <v>60</v>
      </c>
      <c r="L29" s="59">
        <f t="shared" si="9"/>
        <v>0</v>
      </c>
      <c r="M29" s="60">
        <f t="shared" si="10"/>
        <v>0</v>
      </c>
      <c r="N29" s="70"/>
      <c r="O29" s="71"/>
      <c r="P29" s="71"/>
      <c r="Q29" s="71"/>
      <c r="R29" s="71"/>
      <c r="S29" s="158"/>
      <c r="T29" s="48"/>
      <c r="U29" s="70"/>
      <c r="V29" s="71"/>
      <c r="W29" s="71"/>
      <c r="X29" s="71"/>
      <c r="Y29" s="71"/>
      <c r="Z29" s="158"/>
      <c r="AA29" s="48"/>
      <c r="AB29" s="72"/>
      <c r="AC29" s="73"/>
      <c r="AD29" s="73">
        <v>15</v>
      </c>
      <c r="AE29" s="73"/>
      <c r="AF29" s="73"/>
      <c r="AG29" s="158" t="s">
        <v>35</v>
      </c>
      <c r="AH29" s="48">
        <v>2</v>
      </c>
      <c r="AI29" s="72"/>
      <c r="AJ29" s="73"/>
      <c r="AK29" s="73">
        <v>15</v>
      </c>
      <c r="AL29" s="73"/>
      <c r="AM29" s="73"/>
      <c r="AN29" s="158" t="s">
        <v>35</v>
      </c>
      <c r="AO29" s="48">
        <v>2</v>
      </c>
      <c r="AP29" s="72"/>
      <c r="AQ29" s="73"/>
      <c r="AR29" s="73">
        <v>15</v>
      </c>
      <c r="AS29" s="73"/>
      <c r="AT29" s="73"/>
      <c r="AU29" s="158" t="s">
        <v>35</v>
      </c>
      <c r="AV29" s="48">
        <v>2</v>
      </c>
      <c r="AW29" s="72"/>
      <c r="AX29" s="73"/>
      <c r="AY29" s="73">
        <v>15</v>
      </c>
      <c r="AZ29" s="73"/>
      <c r="BA29" s="73"/>
      <c r="BB29" s="158" t="s">
        <v>35</v>
      </c>
      <c r="BC29" s="69">
        <v>2</v>
      </c>
      <c r="BD29" s="198">
        <v>4</v>
      </c>
      <c r="BE29" s="20"/>
      <c r="BF29" s="20"/>
      <c r="BG29" s="20"/>
      <c r="BH29" s="20"/>
      <c r="BI29" s="20"/>
    </row>
    <row r="30" spans="2:61" s="22" customFormat="1" ht="18" customHeight="1">
      <c r="B30" s="335"/>
      <c r="C30" s="211" t="s">
        <v>89</v>
      </c>
      <c r="D30" s="55" t="s">
        <v>27</v>
      </c>
      <c r="E30" s="44"/>
      <c r="F30" s="225"/>
      <c r="G30" s="35">
        <f>SUM(T30,AA30,AH30,AO30,AV30,BC30)</f>
        <v>2</v>
      </c>
      <c r="H30" s="33">
        <f>SUM(I30:M30)</f>
        <v>30</v>
      </c>
      <c r="I30" s="36">
        <f aca="true" t="shared" si="11" ref="I30:M33">SUM(N30,U30,AB30,AI30,AP30,AW30)</f>
        <v>30</v>
      </c>
      <c r="J30" s="37">
        <f t="shared" si="11"/>
        <v>0</v>
      </c>
      <c r="K30" s="37">
        <f t="shared" si="11"/>
        <v>0</v>
      </c>
      <c r="L30" s="37">
        <f t="shared" si="11"/>
        <v>0</v>
      </c>
      <c r="M30" s="38">
        <f t="shared" si="11"/>
        <v>0</v>
      </c>
      <c r="N30" s="36">
        <v>30</v>
      </c>
      <c r="O30" s="37"/>
      <c r="P30" s="37"/>
      <c r="Q30" s="37"/>
      <c r="R30" s="37"/>
      <c r="S30" s="157" t="s">
        <v>39</v>
      </c>
      <c r="T30" s="39">
        <v>2</v>
      </c>
      <c r="U30" s="42"/>
      <c r="V30" s="41"/>
      <c r="W30" s="41"/>
      <c r="X30" s="41"/>
      <c r="Y30" s="41"/>
      <c r="Z30" s="157"/>
      <c r="AA30" s="39"/>
      <c r="AB30" s="40"/>
      <c r="AC30" s="41"/>
      <c r="AD30" s="41"/>
      <c r="AE30" s="41"/>
      <c r="AF30" s="41"/>
      <c r="AG30" s="157"/>
      <c r="AH30" s="39"/>
      <c r="AI30" s="40"/>
      <c r="AJ30" s="41"/>
      <c r="AK30" s="41"/>
      <c r="AL30" s="41"/>
      <c r="AM30" s="41"/>
      <c r="AN30" s="157"/>
      <c r="AO30" s="39"/>
      <c r="AP30" s="40"/>
      <c r="AQ30" s="41"/>
      <c r="AR30" s="41"/>
      <c r="AS30" s="41"/>
      <c r="AT30" s="41"/>
      <c r="AU30" s="157"/>
      <c r="AV30" s="39"/>
      <c r="AW30" s="42"/>
      <c r="AX30" s="41"/>
      <c r="AY30" s="41"/>
      <c r="AZ30" s="41"/>
      <c r="BA30" s="41"/>
      <c r="BB30" s="157"/>
      <c r="BC30" s="39"/>
      <c r="BD30" s="195"/>
      <c r="BE30" s="20"/>
      <c r="BF30" s="20"/>
      <c r="BG30" s="20"/>
      <c r="BH30" s="20"/>
      <c r="BI30" s="20"/>
    </row>
    <row r="31" spans="2:56" ht="18" customHeight="1">
      <c r="B31" s="335"/>
      <c r="C31" s="209" t="s">
        <v>90</v>
      </c>
      <c r="D31" s="43" t="s">
        <v>61</v>
      </c>
      <c r="E31" s="44"/>
      <c r="F31" s="225"/>
      <c r="G31" s="35">
        <f>SUM(T31,AA31,AH31,AO31,AV31,BC31)</f>
        <v>2</v>
      </c>
      <c r="H31" s="33">
        <f>SUM(I31:M31)</f>
        <v>30</v>
      </c>
      <c r="I31" s="36">
        <f t="shared" si="11"/>
        <v>30</v>
      </c>
      <c r="J31" s="37">
        <f t="shared" si="11"/>
        <v>0</v>
      </c>
      <c r="K31" s="37">
        <f t="shared" si="11"/>
        <v>0</v>
      </c>
      <c r="L31" s="37">
        <f t="shared" si="11"/>
        <v>0</v>
      </c>
      <c r="M31" s="38">
        <f t="shared" si="11"/>
        <v>0</v>
      </c>
      <c r="N31" s="42"/>
      <c r="O31" s="41"/>
      <c r="P31" s="41"/>
      <c r="Q31" s="41"/>
      <c r="R31" s="41"/>
      <c r="S31" s="157"/>
      <c r="T31" s="39"/>
      <c r="U31" s="36">
        <v>30</v>
      </c>
      <c r="V31" s="37"/>
      <c r="W31" s="37"/>
      <c r="X31" s="37"/>
      <c r="Y31" s="37"/>
      <c r="Z31" s="157" t="s">
        <v>39</v>
      </c>
      <c r="AA31" s="39">
        <v>2</v>
      </c>
      <c r="AB31" s="40"/>
      <c r="AC31" s="41"/>
      <c r="AD31" s="41"/>
      <c r="AE31" s="41"/>
      <c r="AF31" s="41"/>
      <c r="AG31" s="157"/>
      <c r="AH31" s="39"/>
      <c r="AI31" s="40"/>
      <c r="AJ31" s="41"/>
      <c r="AK31" s="41"/>
      <c r="AL31" s="41"/>
      <c r="AM31" s="41"/>
      <c r="AN31" s="157"/>
      <c r="AO31" s="39"/>
      <c r="AP31" s="40"/>
      <c r="AQ31" s="41"/>
      <c r="AR31" s="41"/>
      <c r="AS31" s="41"/>
      <c r="AT31" s="41"/>
      <c r="AU31" s="157"/>
      <c r="AV31" s="39"/>
      <c r="AW31" s="42"/>
      <c r="AX31" s="41"/>
      <c r="AY31" s="41"/>
      <c r="AZ31" s="41"/>
      <c r="BA31" s="41"/>
      <c r="BB31" s="157"/>
      <c r="BC31" s="39"/>
      <c r="BD31" s="195"/>
    </row>
    <row r="32" spans="2:56" ht="18" customHeight="1">
      <c r="B32" s="335"/>
      <c r="C32" s="209" t="s">
        <v>91</v>
      </c>
      <c r="D32" s="267" t="s">
        <v>62</v>
      </c>
      <c r="E32" s="268"/>
      <c r="F32" s="229"/>
      <c r="G32" s="35">
        <f>SUM(T32,AA32,AH32,AO32,AV32,BC32)</f>
        <v>1</v>
      </c>
      <c r="H32" s="33">
        <f>SUM(I32:M32)</f>
        <v>15</v>
      </c>
      <c r="I32" s="36">
        <f t="shared" si="11"/>
        <v>0</v>
      </c>
      <c r="J32" s="37">
        <f t="shared" si="11"/>
        <v>0</v>
      </c>
      <c r="K32" s="37">
        <f t="shared" si="11"/>
        <v>0</v>
      </c>
      <c r="L32" s="37">
        <f t="shared" si="11"/>
        <v>15</v>
      </c>
      <c r="M32" s="38">
        <f t="shared" si="11"/>
        <v>0</v>
      </c>
      <c r="N32" s="36"/>
      <c r="O32" s="37"/>
      <c r="P32" s="37"/>
      <c r="Q32" s="37">
        <v>15</v>
      </c>
      <c r="R32" s="37"/>
      <c r="S32" s="157" t="s">
        <v>35</v>
      </c>
      <c r="T32" s="39">
        <v>1</v>
      </c>
      <c r="U32" s="42"/>
      <c r="V32" s="41"/>
      <c r="W32" s="41"/>
      <c r="X32" s="41"/>
      <c r="Y32" s="41"/>
      <c r="Z32" s="157"/>
      <c r="AA32" s="39"/>
      <c r="AB32" s="40"/>
      <c r="AC32" s="41"/>
      <c r="AD32" s="41"/>
      <c r="AE32" s="41"/>
      <c r="AF32" s="41"/>
      <c r="AG32" s="157"/>
      <c r="AH32" s="39"/>
      <c r="AI32" s="40"/>
      <c r="AJ32" s="41"/>
      <c r="AK32" s="41"/>
      <c r="AL32" s="41"/>
      <c r="AM32" s="41"/>
      <c r="AN32" s="157"/>
      <c r="AO32" s="39"/>
      <c r="AP32" s="40"/>
      <c r="AQ32" s="41"/>
      <c r="AR32" s="41"/>
      <c r="AS32" s="41"/>
      <c r="AT32" s="41"/>
      <c r="AU32" s="157"/>
      <c r="AV32" s="39"/>
      <c r="AW32" s="42"/>
      <c r="AX32" s="41"/>
      <c r="AY32" s="41"/>
      <c r="AZ32" s="41"/>
      <c r="BA32" s="41"/>
      <c r="BB32" s="157"/>
      <c r="BC32" s="39"/>
      <c r="BD32" s="196"/>
    </row>
    <row r="33" spans="2:56" ht="18" customHeight="1">
      <c r="B33" s="335"/>
      <c r="C33" s="209" t="s">
        <v>92</v>
      </c>
      <c r="D33" s="267" t="s">
        <v>28</v>
      </c>
      <c r="E33" s="268"/>
      <c r="F33" s="225"/>
      <c r="G33" s="35">
        <f>SUM(T33,AA33,AH33,AO33,AV33,BC33)</f>
        <v>1</v>
      </c>
      <c r="H33" s="33">
        <f>SUM(I33:M33)</f>
        <v>15</v>
      </c>
      <c r="I33" s="36">
        <f t="shared" si="11"/>
        <v>15</v>
      </c>
      <c r="J33" s="37">
        <f t="shared" si="11"/>
        <v>0</v>
      </c>
      <c r="K33" s="37">
        <f t="shared" si="11"/>
        <v>0</v>
      </c>
      <c r="L33" s="37">
        <f t="shared" si="11"/>
        <v>0</v>
      </c>
      <c r="M33" s="38">
        <f t="shared" si="11"/>
        <v>0</v>
      </c>
      <c r="N33" s="36">
        <v>15</v>
      </c>
      <c r="O33" s="37"/>
      <c r="P33" s="37"/>
      <c r="Q33" s="37"/>
      <c r="R33" s="37"/>
      <c r="S33" s="157" t="s">
        <v>35</v>
      </c>
      <c r="T33" s="39">
        <v>1</v>
      </c>
      <c r="U33" s="42"/>
      <c r="V33" s="41"/>
      <c r="W33" s="41"/>
      <c r="X33" s="41"/>
      <c r="Y33" s="41"/>
      <c r="Z33" s="157"/>
      <c r="AA33" s="39"/>
      <c r="AB33" s="40"/>
      <c r="AC33" s="41"/>
      <c r="AD33" s="41"/>
      <c r="AE33" s="41"/>
      <c r="AF33" s="41"/>
      <c r="AG33" s="157"/>
      <c r="AH33" s="39"/>
      <c r="AI33" s="40"/>
      <c r="AJ33" s="41"/>
      <c r="AK33" s="41"/>
      <c r="AL33" s="41"/>
      <c r="AM33" s="41"/>
      <c r="AN33" s="157"/>
      <c r="AO33" s="39"/>
      <c r="AP33" s="40"/>
      <c r="AQ33" s="41"/>
      <c r="AR33" s="41"/>
      <c r="AS33" s="41"/>
      <c r="AT33" s="41"/>
      <c r="AU33" s="157"/>
      <c r="AV33" s="39"/>
      <c r="AW33" s="42"/>
      <c r="AX33" s="41"/>
      <c r="AY33" s="41"/>
      <c r="AZ33" s="41"/>
      <c r="BA33" s="41"/>
      <c r="BB33" s="157"/>
      <c r="BC33" s="39"/>
      <c r="BD33" s="196"/>
    </row>
    <row r="34" spans="1:56" ht="18" customHeight="1" thickBot="1">
      <c r="A34" s="21"/>
      <c r="B34" s="335"/>
      <c r="C34" s="209" t="s">
        <v>93</v>
      </c>
      <c r="D34" s="61" t="s">
        <v>33</v>
      </c>
      <c r="E34" s="62"/>
      <c r="F34" s="229"/>
      <c r="G34" s="35">
        <f>SUM(T34,AA34,AH34,AO34,AV34,BC34)</f>
        <v>1</v>
      </c>
      <c r="H34" s="33">
        <f>SUM(I34:M34)</f>
        <v>15</v>
      </c>
      <c r="I34" s="36">
        <f>SUM(N34,U34,AB34,AI34,AP34,AW34)</f>
        <v>0</v>
      </c>
      <c r="J34" s="37">
        <f>SUM(O34,V34,AC34,AJ34,AQ34,AX34)</f>
        <v>0</v>
      </c>
      <c r="K34" s="37">
        <f>SUM(P34,W34,AD34,AK34,AR34,AY34)</f>
        <v>15</v>
      </c>
      <c r="L34" s="37">
        <f>SUM(Q34,X34,AE34,AL34,AS34,AZ34)</f>
        <v>0</v>
      </c>
      <c r="M34" s="38">
        <f>SUM(R34,Y34,AF34,AM34,AT34,BA34)</f>
        <v>0</v>
      </c>
      <c r="N34" s="36"/>
      <c r="O34" s="37"/>
      <c r="P34" s="37">
        <v>15</v>
      </c>
      <c r="Q34" s="37"/>
      <c r="R34" s="37"/>
      <c r="S34" s="157" t="s">
        <v>35</v>
      </c>
      <c r="T34" s="39">
        <v>1</v>
      </c>
      <c r="U34" s="49"/>
      <c r="V34" s="50"/>
      <c r="W34" s="50"/>
      <c r="X34" s="50"/>
      <c r="Y34" s="41"/>
      <c r="Z34" s="159"/>
      <c r="AA34" s="35"/>
      <c r="AB34" s="49"/>
      <c r="AC34" s="50"/>
      <c r="AD34" s="50"/>
      <c r="AE34" s="50"/>
      <c r="AF34" s="41"/>
      <c r="AG34" s="157"/>
      <c r="AH34" s="51"/>
      <c r="AI34" s="52"/>
      <c r="AJ34" s="50"/>
      <c r="AK34" s="50"/>
      <c r="AL34" s="50"/>
      <c r="AM34" s="41"/>
      <c r="AN34" s="159"/>
      <c r="AO34" s="35"/>
      <c r="AP34" s="49"/>
      <c r="AQ34" s="50"/>
      <c r="AR34" s="50"/>
      <c r="AS34" s="50"/>
      <c r="AT34" s="41"/>
      <c r="AU34" s="157"/>
      <c r="AV34" s="39"/>
      <c r="AW34" s="49"/>
      <c r="AX34" s="50"/>
      <c r="AY34" s="50"/>
      <c r="AZ34" s="50"/>
      <c r="BA34" s="50"/>
      <c r="BB34" s="160"/>
      <c r="BC34" s="39"/>
      <c r="BD34" s="196"/>
    </row>
    <row r="35" spans="2:56" ht="25.5" customHeight="1" thickBot="1">
      <c r="B35" s="276" t="s">
        <v>16</v>
      </c>
      <c r="C35" s="277"/>
      <c r="D35" s="277"/>
      <c r="E35" s="74"/>
      <c r="F35" s="143"/>
      <c r="G35" s="75">
        <f aca="true" t="shared" si="12" ref="G35:R35">SUM(G15:G34)</f>
        <v>81</v>
      </c>
      <c r="H35" s="222">
        <f t="shared" si="12"/>
        <v>1005</v>
      </c>
      <c r="I35" s="76">
        <f t="shared" si="12"/>
        <v>165</v>
      </c>
      <c r="J35" s="77">
        <f t="shared" si="12"/>
        <v>360</v>
      </c>
      <c r="K35" s="77">
        <f t="shared" si="12"/>
        <v>165</v>
      </c>
      <c r="L35" s="77">
        <f t="shared" si="12"/>
        <v>315</v>
      </c>
      <c r="M35" s="78">
        <f t="shared" si="12"/>
        <v>0</v>
      </c>
      <c r="N35" s="223">
        <f t="shared" si="12"/>
        <v>60</v>
      </c>
      <c r="O35" s="79">
        <f t="shared" si="12"/>
        <v>75</v>
      </c>
      <c r="P35" s="79">
        <f t="shared" si="12"/>
        <v>30</v>
      </c>
      <c r="Q35" s="79">
        <f t="shared" si="12"/>
        <v>105</v>
      </c>
      <c r="R35" s="79">
        <f t="shared" si="12"/>
        <v>0</v>
      </c>
      <c r="S35" s="81"/>
      <c r="T35" s="80">
        <f aca="true" t="shared" si="13" ref="T35:Y35">SUM(T15:T34)</f>
        <v>22</v>
      </c>
      <c r="U35" s="223">
        <f t="shared" si="13"/>
        <v>45</v>
      </c>
      <c r="V35" s="79">
        <f t="shared" si="13"/>
        <v>75</v>
      </c>
      <c r="W35" s="79">
        <f t="shared" si="13"/>
        <v>15</v>
      </c>
      <c r="X35" s="79">
        <f t="shared" si="13"/>
        <v>45</v>
      </c>
      <c r="Y35" s="79">
        <f t="shared" si="13"/>
        <v>0</v>
      </c>
      <c r="Z35" s="81"/>
      <c r="AA35" s="81">
        <f aca="true" t="shared" si="14" ref="AA35:AF35">SUM(AA15:AA34)</f>
        <v>16</v>
      </c>
      <c r="AB35" s="82">
        <f t="shared" si="14"/>
        <v>30</v>
      </c>
      <c r="AC35" s="79">
        <f t="shared" si="14"/>
        <v>60</v>
      </c>
      <c r="AD35" s="79">
        <f t="shared" si="14"/>
        <v>45</v>
      </c>
      <c r="AE35" s="79">
        <f t="shared" si="14"/>
        <v>75</v>
      </c>
      <c r="AF35" s="79">
        <f t="shared" si="14"/>
        <v>0</v>
      </c>
      <c r="AG35" s="81"/>
      <c r="AH35" s="81">
        <f aca="true" t="shared" si="15" ref="AH35:AM35">SUM(AH15:AH34)</f>
        <v>16</v>
      </c>
      <c r="AI35" s="82">
        <f t="shared" si="15"/>
        <v>15</v>
      </c>
      <c r="AJ35" s="79">
        <f t="shared" si="15"/>
        <v>60</v>
      </c>
      <c r="AK35" s="79">
        <f t="shared" si="15"/>
        <v>45</v>
      </c>
      <c r="AL35" s="79">
        <f t="shared" si="15"/>
        <v>75</v>
      </c>
      <c r="AM35" s="79">
        <f t="shared" si="15"/>
        <v>0</v>
      </c>
      <c r="AN35" s="81"/>
      <c r="AO35" s="81">
        <f aca="true" t="shared" si="16" ref="AO35:AT35">SUM(AO15:AO34)</f>
        <v>14</v>
      </c>
      <c r="AP35" s="82">
        <f t="shared" si="16"/>
        <v>15</v>
      </c>
      <c r="AQ35" s="79">
        <f t="shared" si="16"/>
        <v>60</v>
      </c>
      <c r="AR35" s="79">
        <f t="shared" si="16"/>
        <v>15</v>
      </c>
      <c r="AS35" s="79">
        <f t="shared" si="16"/>
        <v>15</v>
      </c>
      <c r="AT35" s="79">
        <f t="shared" si="16"/>
        <v>0</v>
      </c>
      <c r="AU35" s="81"/>
      <c r="AV35" s="81">
        <f aca="true" t="shared" si="17" ref="AV35:BA35">SUM(AV15:AV34)</f>
        <v>9</v>
      </c>
      <c r="AW35" s="82">
        <f t="shared" si="17"/>
        <v>0</v>
      </c>
      <c r="AX35" s="79">
        <f t="shared" si="17"/>
        <v>30</v>
      </c>
      <c r="AY35" s="79">
        <f t="shared" si="17"/>
        <v>15</v>
      </c>
      <c r="AZ35" s="79">
        <f t="shared" si="17"/>
        <v>0</v>
      </c>
      <c r="BA35" s="79">
        <f t="shared" si="17"/>
        <v>0</v>
      </c>
      <c r="BB35" s="81"/>
      <c r="BC35" s="80">
        <f>SUM(BC15:BC34)</f>
        <v>4</v>
      </c>
      <c r="BD35" s="199"/>
    </row>
    <row r="36" spans="2:56" ht="33" customHeight="1">
      <c r="B36" s="304" t="s">
        <v>24</v>
      </c>
      <c r="C36" s="305"/>
      <c r="D36" s="305"/>
      <c r="E36" s="305"/>
      <c r="F36" s="305"/>
      <c r="G36" s="305"/>
      <c r="H36" s="305"/>
      <c r="I36" s="305"/>
      <c r="J36" s="305"/>
      <c r="K36" s="305"/>
      <c r="L36" s="305"/>
      <c r="M36" s="305"/>
      <c r="N36" s="305"/>
      <c r="O36" s="305"/>
      <c r="P36" s="305"/>
      <c r="Q36" s="305"/>
      <c r="R36" s="305"/>
      <c r="S36" s="305"/>
      <c r="T36" s="305"/>
      <c r="U36" s="305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6"/>
      <c r="BD36" s="200"/>
    </row>
    <row r="37" spans="1:56" ht="18" customHeight="1">
      <c r="A37" s="21"/>
      <c r="B37" s="25"/>
      <c r="C37" s="130" t="s">
        <v>94</v>
      </c>
      <c r="D37" s="64" t="s">
        <v>34</v>
      </c>
      <c r="E37" s="57"/>
      <c r="F37" s="230"/>
      <c r="G37" s="48">
        <f>SUM(T37,AA37,AH37,AO37,AV37,BC37)</f>
        <v>0</v>
      </c>
      <c r="H37" s="231">
        <f>SUM(I37:M37)</f>
        <v>60</v>
      </c>
      <c r="I37" s="220">
        <f>SUM(N37,U37,AB37,AI37,AP37,AW37)</f>
        <v>0</v>
      </c>
      <c r="J37" s="37">
        <f>SUM(O37,V37,AC37,AJ37,AQ37,AX37)</f>
        <v>60</v>
      </c>
      <c r="K37" s="37">
        <f>SUM(P37,W37,AD37,AK37,AR37,AY37)</f>
        <v>0</v>
      </c>
      <c r="L37" s="37">
        <f>SUM(Q37,X37,AE37,AL37,AS37,AZ37)</f>
        <v>0</v>
      </c>
      <c r="M37" s="38">
        <f>SUM(R37,Y37,AF37,AM37,AT37,BA37)</f>
        <v>0</v>
      </c>
      <c r="N37" s="36"/>
      <c r="O37" s="37">
        <v>30</v>
      </c>
      <c r="P37" s="37"/>
      <c r="Q37" s="37"/>
      <c r="R37" s="37"/>
      <c r="S37" s="157" t="s">
        <v>35</v>
      </c>
      <c r="T37" s="39">
        <v>0</v>
      </c>
      <c r="U37" s="36"/>
      <c r="V37" s="37">
        <v>30</v>
      </c>
      <c r="W37" s="37"/>
      <c r="X37" s="37"/>
      <c r="Y37" s="37"/>
      <c r="Z37" s="157" t="s">
        <v>35</v>
      </c>
      <c r="AA37" s="39">
        <v>0</v>
      </c>
      <c r="AB37" s="42"/>
      <c r="AC37" s="41"/>
      <c r="AD37" s="41"/>
      <c r="AE37" s="41"/>
      <c r="AF37" s="41"/>
      <c r="AG37" s="157"/>
      <c r="AH37" s="39"/>
      <c r="AI37" s="42"/>
      <c r="AJ37" s="41"/>
      <c r="AK37" s="41"/>
      <c r="AL37" s="41"/>
      <c r="AM37" s="41"/>
      <c r="AN37" s="157"/>
      <c r="AO37" s="39"/>
      <c r="AP37" s="42"/>
      <c r="AQ37" s="41"/>
      <c r="AR37" s="41"/>
      <c r="AS37" s="41"/>
      <c r="AT37" s="41"/>
      <c r="AU37" s="157"/>
      <c r="AV37" s="39"/>
      <c r="AW37" s="42"/>
      <c r="AX37" s="41"/>
      <c r="AY37" s="41"/>
      <c r="AZ37" s="41"/>
      <c r="BA37" s="41"/>
      <c r="BB37" s="157"/>
      <c r="BC37" s="160"/>
      <c r="BD37" s="196"/>
    </row>
    <row r="38" spans="2:56" ht="18" customHeight="1">
      <c r="B38" s="31"/>
      <c r="C38" s="211" t="s">
        <v>95</v>
      </c>
      <c r="D38" s="93" t="s">
        <v>63</v>
      </c>
      <c r="E38" s="94"/>
      <c r="F38" s="141"/>
      <c r="G38" s="35">
        <f>SUM(T38,AA38,AH38,AO38,AV38,BC38)</f>
        <v>15</v>
      </c>
      <c r="H38" s="33">
        <f>SUM(I38:M38)</f>
        <v>60</v>
      </c>
      <c r="I38" s="36">
        <f aca="true" t="shared" si="18" ref="I38:M40">SUM(N38,U38,AB38,AI38,AP38,AW38)</f>
        <v>0</v>
      </c>
      <c r="J38" s="37">
        <f t="shared" si="18"/>
        <v>0</v>
      </c>
      <c r="K38" s="37">
        <f t="shared" si="18"/>
        <v>0</v>
      </c>
      <c r="L38" s="37">
        <f t="shared" si="18"/>
        <v>0</v>
      </c>
      <c r="M38" s="38">
        <f t="shared" si="18"/>
        <v>60</v>
      </c>
      <c r="N38" s="52"/>
      <c r="O38" s="50"/>
      <c r="P38" s="50"/>
      <c r="Q38" s="50"/>
      <c r="R38" s="50"/>
      <c r="S38" s="157"/>
      <c r="T38" s="39"/>
      <c r="U38" s="49"/>
      <c r="V38" s="50"/>
      <c r="W38" s="50"/>
      <c r="X38" s="50"/>
      <c r="Y38" s="41"/>
      <c r="Z38" s="159"/>
      <c r="AA38" s="35"/>
      <c r="AB38" s="49"/>
      <c r="AC38" s="50"/>
      <c r="AD38" s="50"/>
      <c r="AE38" s="50"/>
      <c r="AF38" s="41"/>
      <c r="AG38" s="157"/>
      <c r="AH38" s="51"/>
      <c r="AI38" s="52"/>
      <c r="AJ38" s="50"/>
      <c r="AK38" s="50"/>
      <c r="AL38" s="50"/>
      <c r="AM38" s="41"/>
      <c r="AN38" s="159"/>
      <c r="AO38" s="35"/>
      <c r="AP38" s="182"/>
      <c r="AQ38" s="183"/>
      <c r="AR38" s="183"/>
      <c r="AS38" s="183"/>
      <c r="AT38" s="37">
        <v>30</v>
      </c>
      <c r="AU38" s="157" t="s">
        <v>35</v>
      </c>
      <c r="AV38" s="51">
        <v>5</v>
      </c>
      <c r="AW38" s="184"/>
      <c r="AX38" s="183"/>
      <c r="AY38" s="183"/>
      <c r="AZ38" s="183"/>
      <c r="BA38" s="183">
        <v>30</v>
      </c>
      <c r="BB38" s="160" t="s">
        <v>35</v>
      </c>
      <c r="BC38" s="39">
        <v>10</v>
      </c>
      <c r="BD38" s="196"/>
    </row>
    <row r="39" spans="2:56" ht="18" customHeight="1">
      <c r="B39" s="25" t="s">
        <v>72</v>
      </c>
      <c r="C39" s="209" t="s">
        <v>96</v>
      </c>
      <c r="D39" s="61" t="s">
        <v>37</v>
      </c>
      <c r="E39" s="62"/>
      <c r="F39" s="140"/>
      <c r="G39" s="35">
        <f>SUM(T39,AA39,AH39,AO39,AV39,BC39)</f>
        <v>8</v>
      </c>
      <c r="H39" s="33">
        <f>SUM(I39:M39)</f>
        <v>120</v>
      </c>
      <c r="I39" s="36">
        <f t="shared" si="18"/>
        <v>0</v>
      </c>
      <c r="J39" s="37">
        <f t="shared" si="18"/>
        <v>120</v>
      </c>
      <c r="K39" s="37">
        <f t="shared" si="18"/>
        <v>0</v>
      </c>
      <c r="L39" s="37">
        <f t="shared" si="18"/>
        <v>0</v>
      </c>
      <c r="M39" s="38">
        <f t="shared" si="18"/>
        <v>0</v>
      </c>
      <c r="N39" s="42"/>
      <c r="O39" s="41"/>
      <c r="P39" s="41"/>
      <c r="Q39" s="41"/>
      <c r="R39" s="41"/>
      <c r="S39" s="157"/>
      <c r="T39" s="39"/>
      <c r="U39" s="184"/>
      <c r="V39" s="183">
        <v>30</v>
      </c>
      <c r="W39" s="183"/>
      <c r="X39" s="183"/>
      <c r="Y39" s="37"/>
      <c r="Z39" s="159" t="s">
        <v>35</v>
      </c>
      <c r="AA39" s="35">
        <v>2</v>
      </c>
      <c r="AB39" s="182"/>
      <c r="AC39" s="183">
        <v>30</v>
      </c>
      <c r="AD39" s="183"/>
      <c r="AE39" s="183"/>
      <c r="AF39" s="37"/>
      <c r="AG39" s="157" t="s">
        <v>35</v>
      </c>
      <c r="AH39" s="51">
        <v>2</v>
      </c>
      <c r="AI39" s="184"/>
      <c r="AJ39" s="183">
        <v>30</v>
      </c>
      <c r="AK39" s="183"/>
      <c r="AL39" s="183"/>
      <c r="AM39" s="37"/>
      <c r="AN39" s="159" t="s">
        <v>35</v>
      </c>
      <c r="AO39" s="35">
        <v>2</v>
      </c>
      <c r="AP39" s="182"/>
      <c r="AQ39" s="183">
        <v>30</v>
      </c>
      <c r="AR39" s="183"/>
      <c r="AS39" s="183"/>
      <c r="AT39" s="37"/>
      <c r="AU39" s="157" t="s">
        <v>36</v>
      </c>
      <c r="AV39" s="51">
        <v>2</v>
      </c>
      <c r="AW39" s="52"/>
      <c r="AX39" s="50"/>
      <c r="AY39" s="50"/>
      <c r="AZ39" s="50"/>
      <c r="BA39" s="50"/>
      <c r="BB39" s="160"/>
      <c r="BC39" s="39"/>
      <c r="BD39" s="197"/>
    </row>
    <row r="40" spans="2:56" ht="21.75" customHeight="1" thickBot="1">
      <c r="B40" s="26"/>
      <c r="C40" s="130" t="s">
        <v>97</v>
      </c>
      <c r="D40" s="288" t="s">
        <v>122</v>
      </c>
      <c r="E40" s="289"/>
      <c r="F40" s="142"/>
      <c r="G40" s="35">
        <f>SUM(T40,AA40,AH40,AO40,AV40,BC40)</f>
        <v>2</v>
      </c>
      <c r="H40" s="216">
        <f>SUM(I40:M40)</f>
        <v>0</v>
      </c>
      <c r="I40" s="217">
        <f t="shared" si="18"/>
        <v>0</v>
      </c>
      <c r="J40" s="181">
        <f t="shared" si="18"/>
        <v>0</v>
      </c>
      <c r="K40" s="181">
        <f t="shared" si="18"/>
        <v>0</v>
      </c>
      <c r="L40" s="181">
        <f t="shared" si="18"/>
        <v>0</v>
      </c>
      <c r="M40" s="218">
        <f t="shared" si="18"/>
        <v>0</v>
      </c>
      <c r="N40" s="219"/>
      <c r="O40" s="101"/>
      <c r="P40" s="101"/>
      <c r="Q40" s="101"/>
      <c r="R40" s="101"/>
      <c r="S40" s="161"/>
      <c r="T40" s="87"/>
      <c r="U40" s="103"/>
      <c r="V40" s="100"/>
      <c r="W40" s="100"/>
      <c r="X40" s="100"/>
      <c r="Y40" s="101"/>
      <c r="Z40" s="162"/>
      <c r="AA40" s="98"/>
      <c r="AB40" s="99"/>
      <c r="AC40" s="100"/>
      <c r="AD40" s="100"/>
      <c r="AE40" s="100"/>
      <c r="AF40" s="101"/>
      <c r="AG40" s="161"/>
      <c r="AH40" s="98"/>
      <c r="AI40" s="179"/>
      <c r="AJ40" s="180"/>
      <c r="AK40" s="180"/>
      <c r="AL40" s="180"/>
      <c r="AM40" s="181"/>
      <c r="AN40" s="162"/>
      <c r="AO40" s="98">
        <v>2</v>
      </c>
      <c r="AP40" s="99"/>
      <c r="AQ40" s="100"/>
      <c r="AR40" s="100"/>
      <c r="AS40" s="100"/>
      <c r="AT40" s="101"/>
      <c r="AU40" s="161"/>
      <c r="AV40" s="102"/>
      <c r="AW40" s="103"/>
      <c r="AX40" s="100"/>
      <c r="AY40" s="100"/>
      <c r="AZ40" s="100"/>
      <c r="BA40" s="100"/>
      <c r="BB40" s="168"/>
      <c r="BC40" s="87"/>
      <c r="BD40" s="221"/>
    </row>
    <row r="41" spans="2:56" ht="22.5" customHeight="1">
      <c r="B41" s="304" t="s">
        <v>69</v>
      </c>
      <c r="C41" s="305"/>
      <c r="D41" s="305"/>
      <c r="E41" s="305"/>
      <c r="F41" s="305"/>
      <c r="G41" s="309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305"/>
      <c r="Z41" s="305"/>
      <c r="AA41" s="305"/>
      <c r="AB41" s="305"/>
      <c r="AC41" s="305"/>
      <c r="AD41" s="305"/>
      <c r="AE41" s="305"/>
      <c r="AF41" s="305"/>
      <c r="AG41" s="305"/>
      <c r="AH41" s="305"/>
      <c r="AI41" s="305"/>
      <c r="AJ41" s="305"/>
      <c r="AK41" s="305"/>
      <c r="AL41" s="305"/>
      <c r="AM41" s="305"/>
      <c r="AN41" s="305"/>
      <c r="AO41" s="305"/>
      <c r="AP41" s="305"/>
      <c r="AQ41" s="305"/>
      <c r="AR41" s="305"/>
      <c r="AS41" s="305"/>
      <c r="AT41" s="305"/>
      <c r="AU41" s="305"/>
      <c r="AV41" s="305"/>
      <c r="AW41" s="305"/>
      <c r="AX41" s="305"/>
      <c r="AY41" s="305"/>
      <c r="AZ41" s="305"/>
      <c r="BA41" s="305"/>
      <c r="BB41" s="305"/>
      <c r="BC41" s="306"/>
      <c r="BD41" s="201"/>
    </row>
    <row r="42" spans="2:56" ht="28.5" customHeight="1">
      <c r="B42" s="208"/>
      <c r="C42" s="356" t="s">
        <v>70</v>
      </c>
      <c r="D42" s="357"/>
      <c r="E42" s="357"/>
      <c r="F42" s="357"/>
      <c r="G42" s="173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5"/>
      <c r="BD42" s="202"/>
    </row>
    <row r="43" spans="2:56" ht="18" customHeight="1">
      <c r="B43" s="290"/>
      <c r="C43" s="209" t="s">
        <v>99</v>
      </c>
      <c r="D43" s="83" t="s">
        <v>75</v>
      </c>
      <c r="E43" s="84"/>
      <c r="F43" s="227">
        <v>34</v>
      </c>
      <c r="G43" s="35">
        <f>SUM(T43,AA43,AH43,AO43,AV43,BC43)</f>
        <v>34</v>
      </c>
      <c r="H43" s="33">
        <f>SUM(I43:M43)</f>
        <v>180</v>
      </c>
      <c r="I43" s="36">
        <f aca="true" t="shared" si="19" ref="I43:M44">SUM(N43,U43,AB43,AI43,AP43,AW43)</f>
        <v>0</v>
      </c>
      <c r="J43" s="37">
        <f t="shared" si="19"/>
        <v>0</v>
      </c>
      <c r="K43" s="37">
        <f t="shared" si="19"/>
        <v>180</v>
      </c>
      <c r="L43" s="37">
        <f t="shared" si="19"/>
        <v>0</v>
      </c>
      <c r="M43" s="38">
        <f t="shared" si="19"/>
        <v>0</v>
      </c>
      <c r="N43" s="85"/>
      <c r="O43" s="86"/>
      <c r="P43" s="86">
        <v>30</v>
      </c>
      <c r="Q43" s="86"/>
      <c r="R43" s="86"/>
      <c r="S43" s="161" t="s">
        <v>35</v>
      </c>
      <c r="T43" s="87">
        <v>5</v>
      </c>
      <c r="U43" s="88"/>
      <c r="V43" s="89"/>
      <c r="W43" s="86">
        <v>30</v>
      </c>
      <c r="X43" s="86"/>
      <c r="Y43" s="86"/>
      <c r="Z43" s="161" t="s">
        <v>35</v>
      </c>
      <c r="AA43" s="87">
        <v>3</v>
      </c>
      <c r="AB43" s="88"/>
      <c r="AC43" s="86"/>
      <c r="AD43" s="86">
        <v>30</v>
      </c>
      <c r="AE43" s="86"/>
      <c r="AF43" s="86"/>
      <c r="AG43" s="161" t="s">
        <v>35</v>
      </c>
      <c r="AH43" s="87">
        <v>3</v>
      </c>
      <c r="AI43" s="88"/>
      <c r="AJ43" s="86"/>
      <c r="AK43" s="86">
        <v>30</v>
      </c>
      <c r="AL43" s="86"/>
      <c r="AM43" s="86"/>
      <c r="AN43" s="161" t="s">
        <v>35</v>
      </c>
      <c r="AO43" s="87">
        <v>3</v>
      </c>
      <c r="AP43" s="88"/>
      <c r="AQ43" s="86"/>
      <c r="AR43" s="86">
        <v>30</v>
      </c>
      <c r="AS43" s="86"/>
      <c r="AT43" s="86"/>
      <c r="AU43" s="161" t="s">
        <v>35</v>
      </c>
      <c r="AV43" s="87">
        <v>9</v>
      </c>
      <c r="AW43" s="85"/>
      <c r="AX43" s="86"/>
      <c r="AY43" s="86">
        <v>30</v>
      </c>
      <c r="AZ43" s="86"/>
      <c r="BA43" s="86"/>
      <c r="BB43" s="161" t="s">
        <v>39</v>
      </c>
      <c r="BC43" s="87">
        <v>11</v>
      </c>
      <c r="BD43" s="198">
        <v>1</v>
      </c>
    </row>
    <row r="44" spans="2:56" ht="18" customHeight="1">
      <c r="B44" s="290"/>
      <c r="C44" s="209" t="s">
        <v>100</v>
      </c>
      <c r="D44" s="90" t="s">
        <v>76</v>
      </c>
      <c r="E44" s="91"/>
      <c r="F44" s="232">
        <v>16</v>
      </c>
      <c r="G44" s="92">
        <f>SUM(T44,AA44,AH44,AO44,AV44,BC44)</f>
        <v>16</v>
      </c>
      <c r="H44" s="33">
        <f>SUM(I44:M44)</f>
        <v>180</v>
      </c>
      <c r="I44" s="36">
        <f t="shared" si="19"/>
        <v>0</v>
      </c>
      <c r="J44" s="37">
        <f t="shared" si="19"/>
        <v>180</v>
      </c>
      <c r="K44" s="37">
        <f t="shared" si="19"/>
        <v>0</v>
      </c>
      <c r="L44" s="37">
        <f t="shared" si="19"/>
        <v>0</v>
      </c>
      <c r="M44" s="38">
        <f t="shared" si="19"/>
        <v>0</v>
      </c>
      <c r="N44" s="179"/>
      <c r="O44" s="180">
        <v>30</v>
      </c>
      <c r="P44" s="180"/>
      <c r="Q44" s="180"/>
      <c r="R44" s="180"/>
      <c r="S44" s="161" t="s">
        <v>35</v>
      </c>
      <c r="T44" s="87">
        <v>3</v>
      </c>
      <c r="U44" s="185"/>
      <c r="V44" s="180">
        <v>30</v>
      </c>
      <c r="W44" s="180"/>
      <c r="X44" s="180"/>
      <c r="Y44" s="180"/>
      <c r="Z44" s="161" t="s">
        <v>35</v>
      </c>
      <c r="AA44" s="87">
        <v>3</v>
      </c>
      <c r="AB44" s="185"/>
      <c r="AC44" s="180">
        <v>30</v>
      </c>
      <c r="AD44" s="180"/>
      <c r="AE44" s="180"/>
      <c r="AF44" s="180"/>
      <c r="AG44" s="161" t="s">
        <v>35</v>
      </c>
      <c r="AH44" s="87">
        <v>3</v>
      </c>
      <c r="AI44" s="185"/>
      <c r="AJ44" s="180">
        <v>30</v>
      </c>
      <c r="AK44" s="180"/>
      <c r="AL44" s="180"/>
      <c r="AM44" s="180"/>
      <c r="AN44" s="161" t="s">
        <v>35</v>
      </c>
      <c r="AO44" s="87">
        <v>3</v>
      </c>
      <c r="AP44" s="185"/>
      <c r="AQ44" s="180">
        <v>30</v>
      </c>
      <c r="AR44" s="180"/>
      <c r="AS44" s="180"/>
      <c r="AT44" s="180"/>
      <c r="AU44" s="161" t="s">
        <v>35</v>
      </c>
      <c r="AV44" s="87">
        <v>2</v>
      </c>
      <c r="AW44" s="179"/>
      <c r="AX44" s="180">
        <v>30</v>
      </c>
      <c r="AY44" s="180"/>
      <c r="AZ44" s="180"/>
      <c r="BA44" s="180"/>
      <c r="BB44" s="161" t="s">
        <v>35</v>
      </c>
      <c r="BC44" s="87">
        <v>2</v>
      </c>
      <c r="BD44" s="197"/>
    </row>
    <row r="45" spans="2:56" ht="31.5" customHeight="1">
      <c r="B45" s="31" t="s">
        <v>73</v>
      </c>
      <c r="C45" s="356" t="s">
        <v>71</v>
      </c>
      <c r="D45" s="357"/>
      <c r="E45" s="357"/>
      <c r="F45" s="357"/>
      <c r="G45" s="177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/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8"/>
      <c r="BD45" s="203"/>
    </row>
    <row r="46" spans="2:56" ht="18" customHeight="1">
      <c r="B46" s="290"/>
      <c r="C46" s="212" t="s">
        <v>108</v>
      </c>
      <c r="D46" s="95" t="s">
        <v>77</v>
      </c>
      <c r="E46" s="96"/>
      <c r="F46" s="245">
        <v>34</v>
      </c>
      <c r="G46" s="35">
        <f>SUM(T46,AA46,AH46,AO46,AV46,BC46)</f>
        <v>34</v>
      </c>
      <c r="H46" s="33">
        <f>SUM(I46:M46)</f>
        <v>180</v>
      </c>
      <c r="I46" s="36">
        <f aca="true" t="shared" si="20" ref="I46:M48">SUM(N46,U46,AB46,AI46,AP46,AW46)</f>
        <v>0</v>
      </c>
      <c r="J46" s="37">
        <f t="shared" si="20"/>
        <v>0</v>
      </c>
      <c r="K46" s="37">
        <f t="shared" si="20"/>
        <v>180</v>
      </c>
      <c r="L46" s="37">
        <f t="shared" si="20"/>
        <v>0</v>
      </c>
      <c r="M46" s="38">
        <f t="shared" si="20"/>
        <v>0</v>
      </c>
      <c r="N46" s="85"/>
      <c r="O46" s="86"/>
      <c r="P46" s="86">
        <v>30</v>
      </c>
      <c r="Q46" s="86"/>
      <c r="R46" s="86"/>
      <c r="S46" s="161" t="s">
        <v>35</v>
      </c>
      <c r="T46" s="87">
        <v>5</v>
      </c>
      <c r="U46" s="88"/>
      <c r="V46" s="89"/>
      <c r="W46" s="86">
        <v>30</v>
      </c>
      <c r="X46" s="86"/>
      <c r="Y46" s="86"/>
      <c r="Z46" s="161" t="s">
        <v>35</v>
      </c>
      <c r="AA46" s="87">
        <v>3</v>
      </c>
      <c r="AB46" s="88"/>
      <c r="AC46" s="86"/>
      <c r="AD46" s="86">
        <v>30</v>
      </c>
      <c r="AE46" s="86"/>
      <c r="AF46" s="86"/>
      <c r="AG46" s="161" t="s">
        <v>35</v>
      </c>
      <c r="AH46" s="87">
        <v>3</v>
      </c>
      <c r="AI46" s="88"/>
      <c r="AJ46" s="86"/>
      <c r="AK46" s="86">
        <v>30</v>
      </c>
      <c r="AL46" s="86"/>
      <c r="AM46" s="86"/>
      <c r="AN46" s="161" t="s">
        <v>35</v>
      </c>
      <c r="AO46" s="87">
        <v>3</v>
      </c>
      <c r="AP46" s="88"/>
      <c r="AQ46" s="86"/>
      <c r="AR46" s="86">
        <v>30</v>
      </c>
      <c r="AS46" s="86"/>
      <c r="AT46" s="86"/>
      <c r="AU46" s="161" t="s">
        <v>35</v>
      </c>
      <c r="AV46" s="87">
        <v>9</v>
      </c>
      <c r="AW46" s="85"/>
      <c r="AX46" s="86"/>
      <c r="AY46" s="86">
        <v>30</v>
      </c>
      <c r="AZ46" s="86"/>
      <c r="BA46" s="86"/>
      <c r="BB46" s="161" t="s">
        <v>39</v>
      </c>
      <c r="BC46" s="87">
        <v>11</v>
      </c>
      <c r="BD46" s="198" t="s">
        <v>115</v>
      </c>
    </row>
    <row r="47" spans="2:56" ht="18" customHeight="1">
      <c r="B47" s="290"/>
      <c r="C47" s="213" t="s">
        <v>109</v>
      </c>
      <c r="D47" s="47" t="s">
        <v>78</v>
      </c>
      <c r="E47" s="97"/>
      <c r="F47" s="144">
        <v>14</v>
      </c>
      <c r="G47" s="35">
        <f>SUM(T47,AA47,AH47,AO47,AV47,BC47)</f>
        <v>14</v>
      </c>
      <c r="H47" s="33">
        <f>SUM(I47:M47)</f>
        <v>150</v>
      </c>
      <c r="I47" s="36">
        <f t="shared" si="20"/>
        <v>0</v>
      </c>
      <c r="J47" s="37">
        <f t="shared" si="20"/>
        <v>150</v>
      </c>
      <c r="K47" s="37">
        <f t="shared" si="20"/>
        <v>0</v>
      </c>
      <c r="L47" s="37">
        <f t="shared" si="20"/>
        <v>0</v>
      </c>
      <c r="M47" s="38">
        <f t="shared" si="20"/>
        <v>0</v>
      </c>
      <c r="N47" s="179"/>
      <c r="O47" s="180">
        <v>15</v>
      </c>
      <c r="P47" s="180"/>
      <c r="Q47" s="180"/>
      <c r="R47" s="180"/>
      <c r="S47" s="161" t="s">
        <v>35</v>
      </c>
      <c r="T47" s="87">
        <v>2</v>
      </c>
      <c r="U47" s="185"/>
      <c r="V47" s="180">
        <v>15</v>
      </c>
      <c r="W47" s="180"/>
      <c r="X47" s="180"/>
      <c r="Y47" s="180"/>
      <c r="Z47" s="161" t="s">
        <v>35</v>
      </c>
      <c r="AA47" s="87">
        <v>2</v>
      </c>
      <c r="AB47" s="185"/>
      <c r="AC47" s="180">
        <v>30</v>
      </c>
      <c r="AD47" s="180"/>
      <c r="AE47" s="180"/>
      <c r="AF47" s="180"/>
      <c r="AG47" s="161" t="s">
        <v>35</v>
      </c>
      <c r="AH47" s="87">
        <v>3</v>
      </c>
      <c r="AI47" s="185"/>
      <c r="AJ47" s="180">
        <v>30</v>
      </c>
      <c r="AK47" s="180"/>
      <c r="AL47" s="180"/>
      <c r="AM47" s="180"/>
      <c r="AN47" s="161" t="s">
        <v>35</v>
      </c>
      <c r="AO47" s="87">
        <v>3</v>
      </c>
      <c r="AP47" s="185"/>
      <c r="AQ47" s="180">
        <v>30</v>
      </c>
      <c r="AR47" s="180"/>
      <c r="AS47" s="180"/>
      <c r="AT47" s="180"/>
      <c r="AU47" s="161" t="s">
        <v>35</v>
      </c>
      <c r="AV47" s="87">
        <v>2</v>
      </c>
      <c r="AW47" s="179"/>
      <c r="AX47" s="180">
        <v>30</v>
      </c>
      <c r="AY47" s="180"/>
      <c r="AZ47" s="180"/>
      <c r="BA47" s="180"/>
      <c r="BB47" s="161" t="s">
        <v>35</v>
      </c>
      <c r="BC47" s="87">
        <v>2</v>
      </c>
      <c r="BD47" s="197"/>
    </row>
    <row r="48" spans="2:56" ht="18" customHeight="1" thickBot="1">
      <c r="B48" s="290"/>
      <c r="C48" s="214" t="s">
        <v>110</v>
      </c>
      <c r="D48" s="274" t="s">
        <v>79</v>
      </c>
      <c r="E48" s="275"/>
      <c r="F48" s="233">
        <v>2</v>
      </c>
      <c r="G48" s="35">
        <f>SUM(T48,AA48,AH48,AO48,AV48,BC48)</f>
        <v>2</v>
      </c>
      <c r="H48" s="33">
        <f>SUM(I48:M48)</f>
        <v>30</v>
      </c>
      <c r="I48" s="36">
        <f t="shared" si="20"/>
        <v>0</v>
      </c>
      <c r="J48" s="37">
        <f t="shared" si="20"/>
        <v>30</v>
      </c>
      <c r="K48" s="37">
        <f t="shared" si="20"/>
        <v>0</v>
      </c>
      <c r="L48" s="37">
        <f t="shared" si="20"/>
        <v>0</v>
      </c>
      <c r="M48" s="38">
        <f t="shared" si="20"/>
        <v>0</v>
      </c>
      <c r="N48" s="179"/>
      <c r="O48" s="180">
        <v>15</v>
      </c>
      <c r="P48" s="180"/>
      <c r="Q48" s="180"/>
      <c r="R48" s="181"/>
      <c r="S48" s="162" t="s">
        <v>35</v>
      </c>
      <c r="T48" s="39">
        <v>1</v>
      </c>
      <c r="U48" s="185"/>
      <c r="V48" s="180">
        <v>15</v>
      </c>
      <c r="W48" s="180"/>
      <c r="X48" s="180"/>
      <c r="Y48" s="181"/>
      <c r="Z48" s="161" t="s">
        <v>35</v>
      </c>
      <c r="AA48" s="98">
        <v>1</v>
      </c>
      <c r="AB48" s="99"/>
      <c r="AC48" s="100"/>
      <c r="AD48" s="100"/>
      <c r="AE48" s="100"/>
      <c r="AF48" s="101"/>
      <c r="AG48" s="161"/>
      <c r="AH48" s="87"/>
      <c r="AI48" s="99"/>
      <c r="AJ48" s="100"/>
      <c r="AK48" s="100"/>
      <c r="AL48" s="100"/>
      <c r="AM48" s="101"/>
      <c r="AN48" s="162"/>
      <c r="AO48" s="87"/>
      <c r="AP48" s="99"/>
      <c r="AQ48" s="100"/>
      <c r="AR48" s="100"/>
      <c r="AS48" s="100"/>
      <c r="AT48" s="101"/>
      <c r="AU48" s="161"/>
      <c r="AV48" s="102"/>
      <c r="AW48" s="103"/>
      <c r="AX48" s="100"/>
      <c r="AY48" s="100"/>
      <c r="AZ48" s="100"/>
      <c r="BA48" s="100"/>
      <c r="BB48" s="168"/>
      <c r="BC48" s="87"/>
      <c r="BD48" s="197"/>
    </row>
    <row r="49" spans="2:56" ht="20.25" customHeight="1" thickBot="1">
      <c r="B49" s="278" t="s">
        <v>74</v>
      </c>
      <c r="C49" s="279"/>
      <c r="D49" s="279"/>
      <c r="E49" s="105"/>
      <c r="F49" s="145"/>
      <c r="G49" s="75">
        <f aca="true" t="shared" si="21" ref="G49:M49">SUM(G43:G44)</f>
        <v>50</v>
      </c>
      <c r="H49" s="224">
        <f t="shared" si="21"/>
        <v>360</v>
      </c>
      <c r="I49" s="106">
        <f t="shared" si="21"/>
        <v>0</v>
      </c>
      <c r="J49" s="107">
        <f t="shared" si="21"/>
        <v>180</v>
      </c>
      <c r="K49" s="107">
        <f t="shared" si="21"/>
        <v>180</v>
      </c>
      <c r="L49" s="107">
        <f t="shared" si="21"/>
        <v>0</v>
      </c>
      <c r="M49" s="108">
        <f t="shared" si="21"/>
        <v>0</v>
      </c>
      <c r="N49" s="104"/>
      <c r="O49" s="107"/>
      <c r="P49" s="107"/>
      <c r="Q49" s="107"/>
      <c r="R49" s="107"/>
      <c r="S49" s="81"/>
      <c r="T49" s="80"/>
      <c r="U49" s="104"/>
      <c r="V49" s="107"/>
      <c r="W49" s="107"/>
      <c r="X49" s="107"/>
      <c r="Y49" s="107"/>
      <c r="Z49" s="81"/>
      <c r="AA49" s="81"/>
      <c r="AB49" s="106"/>
      <c r="AC49" s="107"/>
      <c r="AD49" s="107"/>
      <c r="AE49" s="107"/>
      <c r="AF49" s="107"/>
      <c r="AG49" s="81"/>
      <c r="AH49" s="81"/>
      <c r="AI49" s="106"/>
      <c r="AJ49" s="107"/>
      <c r="AK49" s="107"/>
      <c r="AL49" s="107"/>
      <c r="AM49" s="107"/>
      <c r="AN49" s="81"/>
      <c r="AO49" s="81"/>
      <c r="AP49" s="106"/>
      <c r="AQ49" s="107"/>
      <c r="AR49" s="107"/>
      <c r="AS49" s="107"/>
      <c r="AT49" s="107"/>
      <c r="AU49" s="81"/>
      <c r="AV49" s="81"/>
      <c r="AW49" s="106"/>
      <c r="AX49" s="107"/>
      <c r="AY49" s="107"/>
      <c r="AZ49" s="107"/>
      <c r="BA49" s="107"/>
      <c r="BB49" s="81"/>
      <c r="BC49" s="80"/>
      <c r="BD49" s="204"/>
    </row>
    <row r="50" spans="2:61" s="9" customFormat="1" ht="25.5" customHeight="1" thickBot="1">
      <c r="B50" s="276" t="s">
        <v>17</v>
      </c>
      <c r="C50" s="277"/>
      <c r="D50" s="277"/>
      <c r="E50" s="74"/>
      <c r="F50" s="143"/>
      <c r="G50" s="109">
        <f aca="true" t="shared" si="22" ref="G50:R50">SUM(G37:G40,G43:G44)</f>
        <v>75</v>
      </c>
      <c r="H50" s="110">
        <f t="shared" si="22"/>
        <v>600</v>
      </c>
      <c r="I50" s="110">
        <f t="shared" si="22"/>
        <v>0</v>
      </c>
      <c r="J50" s="110">
        <f t="shared" si="22"/>
        <v>360</v>
      </c>
      <c r="K50" s="110">
        <f t="shared" si="22"/>
        <v>180</v>
      </c>
      <c r="L50" s="110">
        <f t="shared" si="22"/>
        <v>0</v>
      </c>
      <c r="M50" s="110">
        <f t="shared" si="22"/>
        <v>60</v>
      </c>
      <c r="N50" s="74">
        <f t="shared" si="22"/>
        <v>0</v>
      </c>
      <c r="O50" s="74">
        <f t="shared" si="22"/>
        <v>60</v>
      </c>
      <c r="P50" s="74">
        <f t="shared" si="22"/>
        <v>30</v>
      </c>
      <c r="Q50" s="74">
        <f t="shared" si="22"/>
        <v>0</v>
      </c>
      <c r="R50" s="74">
        <f t="shared" si="22"/>
        <v>0</v>
      </c>
      <c r="S50" s="163"/>
      <c r="T50" s="80">
        <f aca="true" t="shared" si="23" ref="T50:Y50">SUM(T37:T40,T43:T44)</f>
        <v>8</v>
      </c>
      <c r="U50" s="74">
        <f t="shared" si="23"/>
        <v>0</v>
      </c>
      <c r="V50" s="74">
        <f t="shared" si="23"/>
        <v>90</v>
      </c>
      <c r="W50" s="74">
        <f t="shared" si="23"/>
        <v>30</v>
      </c>
      <c r="X50" s="74">
        <f t="shared" si="23"/>
        <v>0</v>
      </c>
      <c r="Y50" s="74">
        <f t="shared" si="23"/>
        <v>0</v>
      </c>
      <c r="Z50" s="163"/>
      <c r="AA50" s="80">
        <f aca="true" t="shared" si="24" ref="AA50:AF50">SUM(AA37:AA40,AA43:AA44)</f>
        <v>8</v>
      </c>
      <c r="AB50" s="74">
        <f t="shared" si="24"/>
        <v>0</v>
      </c>
      <c r="AC50" s="74">
        <f t="shared" si="24"/>
        <v>60</v>
      </c>
      <c r="AD50" s="74">
        <f t="shared" si="24"/>
        <v>30</v>
      </c>
      <c r="AE50" s="74">
        <f t="shared" si="24"/>
        <v>0</v>
      </c>
      <c r="AF50" s="74">
        <f t="shared" si="24"/>
        <v>0</v>
      </c>
      <c r="AG50" s="163"/>
      <c r="AH50" s="80">
        <f aca="true" t="shared" si="25" ref="AH50:AM50">SUM(AH37:AH40,AH43:AH44)</f>
        <v>8</v>
      </c>
      <c r="AI50" s="74">
        <f t="shared" si="25"/>
        <v>0</v>
      </c>
      <c r="AJ50" s="74">
        <f t="shared" si="25"/>
        <v>60</v>
      </c>
      <c r="AK50" s="74">
        <f t="shared" si="25"/>
        <v>30</v>
      </c>
      <c r="AL50" s="74">
        <f t="shared" si="25"/>
        <v>0</v>
      </c>
      <c r="AM50" s="74">
        <f t="shared" si="25"/>
        <v>0</v>
      </c>
      <c r="AN50" s="163"/>
      <c r="AO50" s="80">
        <f aca="true" t="shared" si="26" ref="AO50:AT50">SUM(AO37:AO40,AO43:AO44)</f>
        <v>10</v>
      </c>
      <c r="AP50" s="74">
        <f t="shared" si="26"/>
        <v>0</v>
      </c>
      <c r="AQ50" s="74">
        <f t="shared" si="26"/>
        <v>60</v>
      </c>
      <c r="AR50" s="74">
        <f t="shared" si="26"/>
        <v>30</v>
      </c>
      <c r="AS50" s="74">
        <f t="shared" si="26"/>
        <v>0</v>
      </c>
      <c r="AT50" s="74">
        <f t="shared" si="26"/>
        <v>30</v>
      </c>
      <c r="AU50" s="163"/>
      <c r="AV50" s="80">
        <f aca="true" t="shared" si="27" ref="AV50:BA50">SUM(AV37:AV40,AV43:AV44)</f>
        <v>18</v>
      </c>
      <c r="AW50" s="74">
        <f t="shared" si="27"/>
        <v>0</v>
      </c>
      <c r="AX50" s="74">
        <f t="shared" si="27"/>
        <v>30</v>
      </c>
      <c r="AY50" s="74">
        <f t="shared" si="27"/>
        <v>30</v>
      </c>
      <c r="AZ50" s="74">
        <f t="shared" si="27"/>
        <v>0</v>
      </c>
      <c r="BA50" s="74">
        <f t="shared" si="27"/>
        <v>30</v>
      </c>
      <c r="BB50" s="163"/>
      <c r="BC50" s="80">
        <f>SUM(BC37:BC40,BC43:BC44)</f>
        <v>23</v>
      </c>
      <c r="BD50" s="205"/>
      <c r="BE50" s="8"/>
      <c r="BF50" s="8"/>
      <c r="BG50" s="8"/>
      <c r="BH50" s="8"/>
      <c r="BI50" s="8"/>
    </row>
    <row r="51" spans="2:61" s="9" customFormat="1" ht="25.5" customHeight="1" thickBot="1">
      <c r="B51" s="333" t="s">
        <v>15</v>
      </c>
      <c r="C51" s="334"/>
      <c r="D51" s="334"/>
      <c r="E51" s="111"/>
      <c r="F51" s="146"/>
      <c r="G51" s="109">
        <f aca="true" t="shared" si="28" ref="G51:R51">SUM(G35,G50)</f>
        <v>156</v>
      </c>
      <c r="H51" s="112">
        <f t="shared" si="28"/>
        <v>1605</v>
      </c>
      <c r="I51" s="111">
        <f t="shared" si="28"/>
        <v>165</v>
      </c>
      <c r="J51" s="111">
        <f t="shared" si="28"/>
        <v>720</v>
      </c>
      <c r="K51" s="111">
        <f t="shared" si="28"/>
        <v>345</v>
      </c>
      <c r="L51" s="111">
        <f t="shared" si="28"/>
        <v>315</v>
      </c>
      <c r="M51" s="113">
        <f t="shared" si="28"/>
        <v>60</v>
      </c>
      <c r="N51" s="111">
        <f t="shared" si="28"/>
        <v>60</v>
      </c>
      <c r="O51" s="111">
        <f t="shared" si="28"/>
        <v>135</v>
      </c>
      <c r="P51" s="111">
        <f t="shared" si="28"/>
        <v>60</v>
      </c>
      <c r="Q51" s="111">
        <f t="shared" si="28"/>
        <v>105</v>
      </c>
      <c r="R51" s="111">
        <f t="shared" si="28"/>
        <v>0</v>
      </c>
      <c r="S51" s="163"/>
      <c r="T51" s="80">
        <f aca="true" t="shared" si="29" ref="T51:Y51">SUM(T35,T50)</f>
        <v>30</v>
      </c>
      <c r="U51" s="111">
        <f t="shared" si="29"/>
        <v>45</v>
      </c>
      <c r="V51" s="111">
        <f t="shared" si="29"/>
        <v>165</v>
      </c>
      <c r="W51" s="111">
        <f t="shared" si="29"/>
        <v>45</v>
      </c>
      <c r="X51" s="111">
        <f t="shared" si="29"/>
        <v>45</v>
      </c>
      <c r="Y51" s="111">
        <f t="shared" si="29"/>
        <v>0</v>
      </c>
      <c r="Z51" s="163"/>
      <c r="AA51" s="80">
        <f aca="true" t="shared" si="30" ref="AA51:AF51">SUM(AA35,AA50)</f>
        <v>24</v>
      </c>
      <c r="AB51" s="111">
        <f t="shared" si="30"/>
        <v>30</v>
      </c>
      <c r="AC51" s="111">
        <f t="shared" si="30"/>
        <v>120</v>
      </c>
      <c r="AD51" s="111">
        <f t="shared" si="30"/>
        <v>75</v>
      </c>
      <c r="AE51" s="111">
        <f t="shared" si="30"/>
        <v>75</v>
      </c>
      <c r="AF51" s="111">
        <f t="shared" si="30"/>
        <v>0</v>
      </c>
      <c r="AG51" s="163"/>
      <c r="AH51" s="80">
        <f aca="true" t="shared" si="31" ref="AH51:AM51">SUM(AH35,AH50)</f>
        <v>24</v>
      </c>
      <c r="AI51" s="111">
        <f t="shared" si="31"/>
        <v>15</v>
      </c>
      <c r="AJ51" s="111">
        <f t="shared" si="31"/>
        <v>120</v>
      </c>
      <c r="AK51" s="111">
        <f t="shared" si="31"/>
        <v>75</v>
      </c>
      <c r="AL51" s="111">
        <f t="shared" si="31"/>
        <v>75</v>
      </c>
      <c r="AM51" s="111">
        <f t="shared" si="31"/>
        <v>0</v>
      </c>
      <c r="AN51" s="163"/>
      <c r="AO51" s="80">
        <f aca="true" t="shared" si="32" ref="AO51:AT51">SUM(AO35,AO50)</f>
        <v>24</v>
      </c>
      <c r="AP51" s="111">
        <f t="shared" si="32"/>
        <v>15</v>
      </c>
      <c r="AQ51" s="111">
        <f t="shared" si="32"/>
        <v>120</v>
      </c>
      <c r="AR51" s="111">
        <f t="shared" si="32"/>
        <v>45</v>
      </c>
      <c r="AS51" s="111">
        <f t="shared" si="32"/>
        <v>15</v>
      </c>
      <c r="AT51" s="111">
        <f t="shared" si="32"/>
        <v>30</v>
      </c>
      <c r="AU51" s="163"/>
      <c r="AV51" s="80">
        <f aca="true" t="shared" si="33" ref="AV51:BA51">SUM(AV35,AV50)</f>
        <v>27</v>
      </c>
      <c r="AW51" s="111">
        <f t="shared" si="33"/>
        <v>0</v>
      </c>
      <c r="AX51" s="111">
        <f t="shared" si="33"/>
        <v>60</v>
      </c>
      <c r="AY51" s="111">
        <f t="shared" si="33"/>
        <v>45</v>
      </c>
      <c r="AZ51" s="111">
        <f t="shared" si="33"/>
        <v>0</v>
      </c>
      <c r="BA51" s="111">
        <f t="shared" si="33"/>
        <v>30</v>
      </c>
      <c r="BB51" s="163"/>
      <c r="BC51" s="75">
        <f>SUM(BC35,BC50)</f>
        <v>27</v>
      </c>
      <c r="BD51" s="199"/>
      <c r="BE51" s="8"/>
      <c r="BF51" s="8"/>
      <c r="BG51" s="8"/>
      <c r="BH51" s="8"/>
      <c r="BI51" s="8"/>
    </row>
    <row r="52" spans="2:56" ht="18" customHeight="1">
      <c r="B52" s="27"/>
      <c r="C52" s="215" t="s">
        <v>64</v>
      </c>
      <c r="D52" s="328" t="s">
        <v>38</v>
      </c>
      <c r="E52" s="329"/>
      <c r="F52" s="246">
        <v>9</v>
      </c>
      <c r="G52" s="247">
        <v>9</v>
      </c>
      <c r="H52" s="33">
        <f>SUM(I52:M52)</f>
        <v>270</v>
      </c>
      <c r="I52" s="114"/>
      <c r="J52" s="37">
        <f>SUM(O52,V52,AC52,AJ52,AQ52,AX52)</f>
        <v>270</v>
      </c>
      <c r="K52" s="114"/>
      <c r="L52" s="114"/>
      <c r="M52" s="115"/>
      <c r="N52" s="52"/>
      <c r="O52" s="50"/>
      <c r="P52" s="50"/>
      <c r="Q52" s="50"/>
      <c r="R52" s="50"/>
      <c r="S52" s="157"/>
      <c r="T52" s="39"/>
      <c r="U52" s="182"/>
      <c r="V52" s="183">
        <v>90</v>
      </c>
      <c r="W52" s="183"/>
      <c r="X52" s="183"/>
      <c r="Y52" s="37"/>
      <c r="Z52" s="157" t="s">
        <v>35</v>
      </c>
      <c r="AA52" s="51">
        <v>3</v>
      </c>
      <c r="AB52" s="184"/>
      <c r="AC52" s="183">
        <v>90</v>
      </c>
      <c r="AD52" s="183"/>
      <c r="AE52" s="183"/>
      <c r="AF52" s="37"/>
      <c r="AG52" s="159" t="s">
        <v>35</v>
      </c>
      <c r="AH52" s="51">
        <v>3</v>
      </c>
      <c r="AI52" s="184"/>
      <c r="AJ52" s="183">
        <v>90</v>
      </c>
      <c r="AK52" s="183"/>
      <c r="AL52" s="183"/>
      <c r="AM52" s="37"/>
      <c r="AN52" s="159" t="s">
        <v>35</v>
      </c>
      <c r="AO52" s="51">
        <v>3</v>
      </c>
      <c r="AP52" s="116"/>
      <c r="AQ52" s="50"/>
      <c r="AR52" s="50"/>
      <c r="AS52" s="50"/>
      <c r="AT52" s="41"/>
      <c r="AU52" s="157"/>
      <c r="AV52" s="51"/>
      <c r="AW52" s="52"/>
      <c r="AX52" s="50"/>
      <c r="AY52" s="50"/>
      <c r="AZ52" s="50"/>
      <c r="BA52" s="50"/>
      <c r="BB52" s="160"/>
      <c r="BC52" s="39"/>
      <c r="BD52" s="206"/>
    </row>
    <row r="53" spans="2:56" ht="18" customHeight="1">
      <c r="B53" s="27"/>
      <c r="C53" s="215" t="s">
        <v>66</v>
      </c>
      <c r="D53" s="326" t="s">
        <v>67</v>
      </c>
      <c r="E53" s="327"/>
      <c r="F53" s="229">
        <v>12</v>
      </c>
      <c r="G53" s="248">
        <v>12</v>
      </c>
      <c r="H53" s="33">
        <f>SUM(I53:M53)</f>
        <v>360</v>
      </c>
      <c r="I53" s="118"/>
      <c r="J53" s="37">
        <f>SUM(O53,V53,AC53,AJ53,AQ53,AX53)</f>
        <v>360</v>
      </c>
      <c r="K53" s="119"/>
      <c r="L53" s="119"/>
      <c r="M53" s="120"/>
      <c r="N53" s="121"/>
      <c r="O53" s="122"/>
      <c r="P53" s="123"/>
      <c r="Q53" s="123"/>
      <c r="R53" s="122"/>
      <c r="S53" s="164"/>
      <c r="T53" s="51"/>
      <c r="U53" s="184"/>
      <c r="V53" s="183">
        <v>90</v>
      </c>
      <c r="W53" s="183"/>
      <c r="X53" s="183"/>
      <c r="Y53" s="37"/>
      <c r="Z53" s="159" t="s">
        <v>35</v>
      </c>
      <c r="AA53" s="51">
        <v>3</v>
      </c>
      <c r="AB53" s="184"/>
      <c r="AC53" s="183">
        <v>90</v>
      </c>
      <c r="AD53" s="183"/>
      <c r="AE53" s="183"/>
      <c r="AF53" s="37"/>
      <c r="AG53" s="159" t="s">
        <v>35</v>
      </c>
      <c r="AH53" s="51">
        <v>3</v>
      </c>
      <c r="AI53" s="184"/>
      <c r="AJ53" s="183">
        <v>90</v>
      </c>
      <c r="AK53" s="183"/>
      <c r="AL53" s="183"/>
      <c r="AM53" s="37"/>
      <c r="AN53" s="159" t="s">
        <v>35</v>
      </c>
      <c r="AO53" s="51">
        <v>3</v>
      </c>
      <c r="AP53" s="184"/>
      <c r="AQ53" s="183">
        <v>90</v>
      </c>
      <c r="AR53" s="183"/>
      <c r="AS53" s="183"/>
      <c r="AT53" s="37"/>
      <c r="AU53" s="159" t="s">
        <v>35</v>
      </c>
      <c r="AV53" s="51">
        <v>3</v>
      </c>
      <c r="AW53" s="121"/>
      <c r="AX53" s="122"/>
      <c r="AY53" s="123"/>
      <c r="AZ53" s="123"/>
      <c r="BA53" s="122"/>
      <c r="BB53" s="164"/>
      <c r="BC53" s="51"/>
      <c r="BD53" s="207"/>
    </row>
    <row r="54" spans="2:61" s="9" customFormat="1" ht="18" customHeight="1" thickBot="1">
      <c r="B54" s="24"/>
      <c r="C54" s="211" t="s">
        <v>68</v>
      </c>
      <c r="D54" s="117" t="s">
        <v>65</v>
      </c>
      <c r="E54" s="124"/>
      <c r="F54" s="249">
        <v>3</v>
      </c>
      <c r="G54" s="248">
        <v>3</v>
      </c>
      <c r="H54" s="33">
        <f>SUM(I54:M54)</f>
        <v>90</v>
      </c>
      <c r="I54" s="114"/>
      <c r="J54" s="37">
        <f>SUM(O54,V54,AC54,AJ54,AQ54,AX54)</f>
        <v>90</v>
      </c>
      <c r="K54" s="114"/>
      <c r="L54" s="114"/>
      <c r="M54" s="115"/>
      <c r="N54" s="52"/>
      <c r="O54" s="50"/>
      <c r="P54" s="50"/>
      <c r="Q54" s="50"/>
      <c r="R54" s="50"/>
      <c r="S54" s="157"/>
      <c r="T54" s="39"/>
      <c r="U54" s="52"/>
      <c r="V54" s="50"/>
      <c r="W54" s="50"/>
      <c r="X54" s="50"/>
      <c r="Y54" s="41"/>
      <c r="Z54" s="159"/>
      <c r="AA54" s="51"/>
      <c r="AB54" s="52"/>
      <c r="AC54" s="50"/>
      <c r="AD54" s="50"/>
      <c r="AE54" s="50"/>
      <c r="AF54" s="41"/>
      <c r="AG54" s="159"/>
      <c r="AH54" s="51"/>
      <c r="AI54" s="121"/>
      <c r="AJ54" s="122"/>
      <c r="AK54" s="123"/>
      <c r="AL54" s="123"/>
      <c r="AM54" s="122"/>
      <c r="AN54" s="164"/>
      <c r="AO54" s="51"/>
      <c r="AP54" s="52"/>
      <c r="AQ54" s="125"/>
      <c r="AR54" s="125"/>
      <c r="AS54" s="125"/>
      <c r="AT54" s="125"/>
      <c r="AU54" s="167"/>
      <c r="AV54" s="126"/>
      <c r="AW54" s="184"/>
      <c r="AX54" s="183">
        <v>90</v>
      </c>
      <c r="AY54" s="183"/>
      <c r="AZ54" s="183"/>
      <c r="BA54" s="37"/>
      <c r="BB54" s="159" t="s">
        <v>35</v>
      </c>
      <c r="BC54" s="51">
        <v>3</v>
      </c>
      <c r="BD54" s="207"/>
      <c r="BE54" s="8"/>
      <c r="BF54" s="8"/>
      <c r="BG54" s="8"/>
      <c r="BH54" s="8"/>
      <c r="BI54" s="8"/>
    </row>
    <row r="55" spans="2:61" s="9" customFormat="1" ht="39" customHeight="1" thickBot="1">
      <c r="B55" s="285" t="s">
        <v>119</v>
      </c>
      <c r="C55" s="286"/>
      <c r="D55" s="286"/>
      <c r="E55" s="287"/>
      <c r="F55" s="150"/>
      <c r="G55" s="234">
        <f>SUM(G51,G52:G54)</f>
        <v>180</v>
      </c>
      <c r="H55" s="244">
        <f aca="true" t="shared" si="34" ref="H55:M55">H51+H52+H53+H54</f>
        <v>2325</v>
      </c>
      <c r="I55" s="250">
        <f t="shared" si="34"/>
        <v>165</v>
      </c>
      <c r="J55" s="250">
        <f t="shared" si="34"/>
        <v>1440</v>
      </c>
      <c r="K55" s="250">
        <f t="shared" si="34"/>
        <v>345</v>
      </c>
      <c r="L55" s="250">
        <f t="shared" si="34"/>
        <v>315</v>
      </c>
      <c r="M55" s="250">
        <f t="shared" si="34"/>
        <v>60</v>
      </c>
      <c r="N55" s="324">
        <f>SUM(N51:R51)</f>
        <v>360</v>
      </c>
      <c r="O55" s="325"/>
      <c r="P55" s="325"/>
      <c r="Q55" s="325"/>
      <c r="R55" s="325"/>
      <c r="S55" s="251"/>
      <c r="T55" s="151">
        <f>SUM(T51,T52:T54)</f>
        <v>30</v>
      </c>
      <c r="U55" s="324">
        <f>SUM(U51:Y51:V52:V53)</f>
        <v>480</v>
      </c>
      <c r="V55" s="325"/>
      <c r="W55" s="325"/>
      <c r="X55" s="325"/>
      <c r="Y55" s="325"/>
      <c r="Z55" s="165"/>
      <c r="AA55" s="151">
        <f>SUM(AA51,AA52:AA54)</f>
        <v>30</v>
      </c>
      <c r="AB55" s="324">
        <f>SUM(AB51:AF51:AC52:AC53)</f>
        <v>480</v>
      </c>
      <c r="AC55" s="325"/>
      <c r="AD55" s="325"/>
      <c r="AE55" s="325"/>
      <c r="AF55" s="325"/>
      <c r="AG55" s="165"/>
      <c r="AH55" s="151">
        <f>SUM(AH51,AH52:AH54)</f>
        <v>30</v>
      </c>
      <c r="AI55" s="324">
        <f>SUM(AI51:AM51:AJ52:AJ53)</f>
        <v>465</v>
      </c>
      <c r="AJ55" s="325"/>
      <c r="AK55" s="325"/>
      <c r="AL55" s="325"/>
      <c r="AM55" s="325"/>
      <c r="AN55" s="166"/>
      <c r="AO55" s="152">
        <f>SUM(AO51,AO52:AO54)</f>
        <v>30</v>
      </c>
      <c r="AP55" s="324">
        <f>SUM(AP51:AT51:AQ53)</f>
        <v>315</v>
      </c>
      <c r="AQ55" s="325"/>
      <c r="AR55" s="325"/>
      <c r="AS55" s="325"/>
      <c r="AT55" s="325"/>
      <c r="AU55" s="165"/>
      <c r="AV55" s="151">
        <f>SUM(AV51,AV52:AV54)</f>
        <v>30</v>
      </c>
      <c r="AW55" s="324">
        <f>SUM(AW51:BA51:AX54)</f>
        <v>225</v>
      </c>
      <c r="AX55" s="325"/>
      <c r="AY55" s="325"/>
      <c r="AZ55" s="325"/>
      <c r="BA55" s="325"/>
      <c r="BB55" s="165"/>
      <c r="BC55" s="151">
        <f>SUM(BC51,BC52:BC54)</f>
        <v>30</v>
      </c>
      <c r="BD55" s="204"/>
      <c r="BE55" s="8"/>
      <c r="BF55" s="8"/>
      <c r="BG55" s="8"/>
      <c r="BH55" s="8"/>
      <c r="BI55" s="8"/>
    </row>
    <row r="56" spans="2:61" s="15" customFormat="1" ht="26.25" customHeight="1" thickBot="1">
      <c r="B56" s="319" t="s">
        <v>107</v>
      </c>
      <c r="C56" s="320"/>
      <c r="D56" s="320"/>
      <c r="E56" s="321"/>
      <c r="F56" s="153">
        <f>SUM(F15:F44,F52:F54)</f>
        <v>133</v>
      </c>
      <c r="G56" s="239">
        <f>SUM(Z56,BB56,AN56)</f>
        <v>180</v>
      </c>
      <c r="H56" s="235">
        <v>2325</v>
      </c>
      <c r="I56" s="236"/>
      <c r="J56" s="237"/>
      <c r="K56" s="237"/>
      <c r="L56" s="237"/>
      <c r="M56" s="238"/>
      <c r="N56" s="324">
        <f>SUM(N55,U55)</f>
        <v>840</v>
      </c>
      <c r="O56" s="325"/>
      <c r="P56" s="325"/>
      <c r="Q56" s="325"/>
      <c r="R56" s="325"/>
      <c r="S56" s="325"/>
      <c r="T56" s="325"/>
      <c r="U56" s="325"/>
      <c r="V56" s="325"/>
      <c r="W56" s="325"/>
      <c r="X56" s="325"/>
      <c r="Y56" s="325"/>
      <c r="Z56" s="298">
        <f>SUM(T55,AA55)</f>
        <v>60</v>
      </c>
      <c r="AA56" s="299"/>
      <c r="AB56" s="358">
        <f>SUM(AB55,AI55)</f>
        <v>945</v>
      </c>
      <c r="AC56" s="358"/>
      <c r="AD56" s="358"/>
      <c r="AE56" s="358"/>
      <c r="AF56" s="358"/>
      <c r="AG56" s="358"/>
      <c r="AH56" s="358"/>
      <c r="AI56" s="358"/>
      <c r="AJ56" s="358"/>
      <c r="AK56" s="358"/>
      <c r="AL56" s="358"/>
      <c r="AM56" s="324"/>
      <c r="AN56" s="298">
        <f>SUM(AH55,AO55)</f>
        <v>60</v>
      </c>
      <c r="AO56" s="299"/>
      <c r="AP56" s="358">
        <f>SUM(AP55,AW55)</f>
        <v>540</v>
      </c>
      <c r="AQ56" s="358"/>
      <c r="AR56" s="358"/>
      <c r="AS56" s="358"/>
      <c r="AT56" s="358"/>
      <c r="AU56" s="358"/>
      <c r="AV56" s="358"/>
      <c r="AW56" s="358"/>
      <c r="AX56" s="358"/>
      <c r="AY56" s="358"/>
      <c r="AZ56" s="358"/>
      <c r="BA56" s="359"/>
      <c r="BB56" s="307">
        <f>SUM(AV55,BC55)</f>
        <v>60</v>
      </c>
      <c r="BC56" s="308"/>
      <c r="BD56" s="205"/>
      <c r="BE56" s="14"/>
      <c r="BF56" s="14"/>
      <c r="BG56" s="14"/>
      <c r="BH56" s="14"/>
      <c r="BI56" s="14"/>
    </row>
    <row r="57" spans="2:56" ht="17.25">
      <c r="B57" s="6"/>
      <c r="C57" s="129"/>
      <c r="D57" s="17"/>
      <c r="E57" s="17"/>
      <c r="F57" s="14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BD57" s="29"/>
    </row>
    <row r="58" spans="2:61" s="155" customFormat="1" ht="16.5" customHeight="1">
      <c r="B58" s="149"/>
      <c r="C58" s="131" t="s">
        <v>40</v>
      </c>
      <c r="D58" s="148" t="s">
        <v>112</v>
      </c>
      <c r="E58" s="148"/>
      <c r="F58" s="148"/>
      <c r="G58" s="148"/>
      <c r="H58" s="148"/>
      <c r="I58" s="148"/>
      <c r="J58" s="148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54"/>
      <c r="BE58" s="149"/>
      <c r="BF58" s="149"/>
      <c r="BG58" s="149"/>
      <c r="BH58" s="149"/>
      <c r="BI58" s="149"/>
    </row>
    <row r="59" spans="2:61" s="155" customFormat="1" ht="16.5" customHeight="1">
      <c r="B59" s="149"/>
      <c r="C59" s="131" t="s">
        <v>41</v>
      </c>
      <c r="D59" s="148" t="s">
        <v>118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54"/>
      <c r="BE59" s="149"/>
      <c r="BF59" s="149"/>
      <c r="BG59" s="149"/>
      <c r="BH59" s="149"/>
      <c r="BI59" s="149"/>
    </row>
    <row r="60" spans="2:61" s="155" customFormat="1" ht="16.5" customHeight="1">
      <c r="B60" s="149"/>
      <c r="C60" s="131" t="s">
        <v>42</v>
      </c>
      <c r="D60" s="322" t="s">
        <v>111</v>
      </c>
      <c r="E60" s="322"/>
      <c r="F60" s="322"/>
      <c r="G60" s="322"/>
      <c r="H60" s="322"/>
      <c r="I60" s="322"/>
      <c r="J60" s="322"/>
      <c r="K60" s="322"/>
      <c r="L60" s="322"/>
      <c r="M60" s="322"/>
      <c r="N60" s="322"/>
      <c r="O60" s="322"/>
      <c r="P60" s="322"/>
      <c r="Q60" s="322"/>
      <c r="R60" s="322"/>
      <c r="S60" s="322"/>
      <c r="T60" s="322"/>
      <c r="U60" s="322"/>
      <c r="V60" s="322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  <c r="AX60" s="149"/>
      <c r="AY60" s="149"/>
      <c r="AZ60" s="149"/>
      <c r="BA60" s="149"/>
      <c r="BB60" s="149"/>
      <c r="BC60" s="149"/>
      <c r="BD60" s="154"/>
      <c r="BE60" s="149"/>
      <c r="BF60" s="149"/>
      <c r="BG60" s="149"/>
      <c r="BH60" s="149"/>
      <c r="BI60" s="149"/>
    </row>
    <row r="61" spans="2:61" s="155" customFormat="1" ht="16.5" customHeight="1">
      <c r="B61" s="149"/>
      <c r="C61" s="131" t="s">
        <v>43</v>
      </c>
      <c r="D61" s="322" t="s">
        <v>114</v>
      </c>
      <c r="E61" s="322"/>
      <c r="F61" s="322"/>
      <c r="G61" s="322"/>
      <c r="H61" s="322"/>
      <c r="I61" s="322"/>
      <c r="J61" s="322"/>
      <c r="K61" s="322"/>
      <c r="L61" s="322"/>
      <c r="M61" s="322"/>
      <c r="N61" s="322"/>
      <c r="O61" s="322"/>
      <c r="BC61" s="149"/>
      <c r="BD61" s="154"/>
      <c r="BE61" s="149"/>
      <c r="BF61" s="149"/>
      <c r="BG61" s="149"/>
      <c r="BH61" s="149"/>
      <c r="BI61" s="149"/>
    </row>
    <row r="62" spans="2:61" s="155" customFormat="1" ht="16.5" customHeight="1">
      <c r="B62" s="149"/>
      <c r="C62" s="131" t="s">
        <v>44</v>
      </c>
      <c r="D62" s="318" t="s">
        <v>116</v>
      </c>
      <c r="E62" s="318"/>
      <c r="F62" s="318"/>
      <c r="G62" s="318"/>
      <c r="H62" s="318"/>
      <c r="I62" s="318"/>
      <c r="J62" s="318"/>
      <c r="K62" s="318"/>
      <c r="L62" s="318"/>
      <c r="M62" s="318"/>
      <c r="N62" s="318"/>
      <c r="O62" s="318"/>
      <c r="P62" s="318"/>
      <c r="Q62" s="318"/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Y62" s="169"/>
      <c r="AZ62" s="169"/>
      <c r="BA62" s="169"/>
      <c r="BB62" s="169"/>
      <c r="BC62" s="169"/>
      <c r="BD62" s="169"/>
      <c r="BE62" s="149"/>
      <c r="BF62" s="149"/>
      <c r="BG62" s="149"/>
      <c r="BH62" s="149"/>
      <c r="BI62" s="149"/>
    </row>
    <row r="63" spans="2:61" s="155" customFormat="1" ht="16.5" customHeight="1">
      <c r="B63" s="149"/>
      <c r="C63" s="131" t="s">
        <v>45</v>
      </c>
      <c r="D63" s="317" t="s">
        <v>131</v>
      </c>
      <c r="E63" s="317"/>
      <c r="F63" s="317"/>
      <c r="G63" s="317"/>
      <c r="H63" s="317"/>
      <c r="I63" s="317"/>
      <c r="J63" s="317"/>
      <c r="K63" s="317"/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170"/>
      <c r="X63" s="170"/>
      <c r="Y63" s="170"/>
      <c r="Z63" s="170"/>
      <c r="AA63" s="170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  <c r="AX63" s="149"/>
      <c r="AY63" s="149"/>
      <c r="AZ63" s="149"/>
      <c r="BA63" s="149"/>
      <c r="BB63" s="149"/>
      <c r="BC63" s="149"/>
      <c r="BD63" s="154"/>
      <c r="BE63" s="149"/>
      <c r="BF63" s="149"/>
      <c r="BG63" s="149"/>
      <c r="BH63" s="149"/>
      <c r="BI63" s="149"/>
    </row>
    <row r="64" spans="2:61" s="155" customFormat="1" ht="16.5" customHeight="1">
      <c r="B64" s="149"/>
      <c r="C64" s="131" t="s">
        <v>46</v>
      </c>
      <c r="D64" s="318" t="s">
        <v>126</v>
      </c>
      <c r="E64" s="318"/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171"/>
      <c r="X64" s="171"/>
      <c r="Y64" s="171"/>
      <c r="Z64" s="171"/>
      <c r="AA64" s="171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  <c r="AX64" s="149"/>
      <c r="AY64" s="149"/>
      <c r="AZ64" s="149"/>
      <c r="BA64" s="149"/>
      <c r="BB64" s="149"/>
      <c r="BC64" s="149"/>
      <c r="BD64" s="154"/>
      <c r="BE64" s="149"/>
      <c r="BF64" s="149"/>
      <c r="BG64" s="149"/>
      <c r="BH64" s="149"/>
      <c r="BI64" s="149"/>
    </row>
    <row r="65" spans="2:61" s="9" customFormat="1" ht="18" customHeight="1">
      <c r="B65" s="8"/>
      <c r="C65" s="131"/>
      <c r="D65" s="317" t="s">
        <v>125</v>
      </c>
      <c r="E65" s="317"/>
      <c r="F65" s="317"/>
      <c r="G65" s="317"/>
      <c r="H65" s="317"/>
      <c r="I65" s="317"/>
      <c r="J65" s="317"/>
      <c r="K65" s="317"/>
      <c r="L65" s="317"/>
      <c r="M65" s="317"/>
      <c r="N65" s="317"/>
      <c r="O65" s="317"/>
      <c r="P65" s="317"/>
      <c r="Q65" s="317"/>
      <c r="R65" s="317"/>
      <c r="S65" s="317"/>
      <c r="T65" s="317"/>
      <c r="U65" s="240"/>
      <c r="V65" s="240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9"/>
      <c r="BD65" s="4"/>
      <c r="BE65" s="8"/>
      <c r="BF65" s="8"/>
      <c r="BG65" s="8"/>
      <c r="BH65" s="8"/>
      <c r="BI65" s="8"/>
    </row>
    <row r="66" spans="2:61" ht="13.5" customHeight="1">
      <c r="B66" s="2"/>
      <c r="C66" s="132"/>
      <c r="D66" s="2"/>
      <c r="E66" s="2"/>
      <c r="BE66" s="2"/>
      <c r="BF66" s="2"/>
      <c r="BG66" s="2"/>
      <c r="BH66" s="2"/>
      <c r="BI66" s="2"/>
    </row>
    <row r="67" spans="10:46" ht="13.5" customHeight="1">
      <c r="J67" s="342" t="s">
        <v>113</v>
      </c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3"/>
      <c r="V67" s="344"/>
      <c r="W67" s="345"/>
      <c r="X67" s="345"/>
      <c r="Y67" s="345"/>
      <c r="Z67" s="345"/>
      <c r="AA67" s="345"/>
      <c r="AB67" s="345"/>
      <c r="AC67" s="346"/>
      <c r="AD67" s="149"/>
      <c r="AE67" s="149"/>
      <c r="AF67" s="149"/>
      <c r="AG67" s="149"/>
      <c r="AH67" s="149"/>
      <c r="AI67" s="149"/>
      <c r="AJ67" s="149"/>
      <c r="AK67" s="149"/>
      <c r="AL67" s="149"/>
      <c r="AM67" s="149"/>
      <c r="AN67" s="149"/>
      <c r="AO67" s="149"/>
      <c r="AP67" s="155"/>
      <c r="AQ67" s="155"/>
      <c r="AR67" s="155"/>
      <c r="AS67" s="155"/>
      <c r="AT67" s="155"/>
    </row>
    <row r="68" spans="10:46" ht="13.5" customHeight="1">
      <c r="J68" s="342"/>
      <c r="K68" s="342"/>
      <c r="L68" s="342"/>
      <c r="M68" s="342"/>
      <c r="N68" s="342"/>
      <c r="O68" s="342"/>
      <c r="P68" s="342"/>
      <c r="Q68" s="342"/>
      <c r="R68" s="342"/>
      <c r="S68" s="342"/>
      <c r="T68" s="342"/>
      <c r="U68" s="343"/>
      <c r="V68" s="347"/>
      <c r="W68" s="348"/>
      <c r="X68" s="348"/>
      <c r="Y68" s="348"/>
      <c r="Z68" s="348"/>
      <c r="AA68" s="348"/>
      <c r="AB68" s="348"/>
      <c r="AC68" s="349"/>
      <c r="AD68" s="155"/>
      <c r="AE68" s="155"/>
      <c r="AF68" s="243"/>
      <c r="AG68" s="243"/>
      <c r="AH68" s="243"/>
      <c r="AI68" s="243"/>
      <c r="AJ68" s="243"/>
      <c r="AK68" s="243"/>
      <c r="AL68" s="243"/>
      <c r="AM68" s="243"/>
      <c r="AN68" s="243"/>
      <c r="AO68" s="243"/>
      <c r="AP68" s="243"/>
      <c r="AQ68" s="243"/>
      <c r="AR68" s="243"/>
      <c r="AS68" s="243"/>
      <c r="AT68" s="243"/>
    </row>
    <row r="69" spans="10:46" ht="13.5" customHeight="1">
      <c r="J69" s="342" t="s">
        <v>124</v>
      </c>
      <c r="K69" s="342"/>
      <c r="L69" s="342"/>
      <c r="M69" s="342"/>
      <c r="N69" s="342"/>
      <c r="O69" s="342"/>
      <c r="P69" s="342"/>
      <c r="Q69" s="342"/>
      <c r="R69" s="342"/>
      <c r="S69" s="342"/>
      <c r="T69" s="342"/>
      <c r="U69" s="343"/>
      <c r="V69" s="347"/>
      <c r="W69" s="348"/>
      <c r="X69" s="348"/>
      <c r="Y69" s="348"/>
      <c r="Z69" s="348"/>
      <c r="AA69" s="348"/>
      <c r="AB69" s="348"/>
      <c r="AC69" s="349"/>
      <c r="AD69" s="155"/>
      <c r="AE69" s="155"/>
      <c r="AF69" s="243"/>
      <c r="AG69" s="243"/>
      <c r="AH69" s="243"/>
      <c r="AI69" s="243"/>
      <c r="AJ69" s="243"/>
      <c r="AK69" s="243"/>
      <c r="AL69" s="243"/>
      <c r="AM69" s="243"/>
      <c r="AN69" s="243"/>
      <c r="AO69" s="243"/>
      <c r="AP69" s="243"/>
      <c r="AQ69" s="243"/>
      <c r="AR69" s="243"/>
      <c r="AS69" s="243"/>
      <c r="AT69" s="243"/>
    </row>
    <row r="70" spans="2:46" ht="13.5" customHeight="1">
      <c r="B70" s="2"/>
      <c r="C70" s="132"/>
      <c r="D70" s="2"/>
      <c r="E70" s="2"/>
      <c r="J70" s="342"/>
      <c r="K70" s="342"/>
      <c r="L70" s="342"/>
      <c r="M70" s="342"/>
      <c r="N70" s="342"/>
      <c r="O70" s="342"/>
      <c r="P70" s="342"/>
      <c r="Q70" s="342"/>
      <c r="R70" s="342"/>
      <c r="S70" s="342"/>
      <c r="T70" s="342"/>
      <c r="U70" s="343"/>
      <c r="V70" s="350"/>
      <c r="W70" s="351"/>
      <c r="X70" s="351"/>
      <c r="Y70" s="351"/>
      <c r="Z70" s="351"/>
      <c r="AA70" s="351"/>
      <c r="AB70" s="351"/>
      <c r="AC70" s="352"/>
      <c r="AD70" s="170"/>
      <c r="AE70" s="149"/>
      <c r="AF70" s="243"/>
      <c r="AG70" s="243"/>
      <c r="AH70" s="243"/>
      <c r="AI70" s="243"/>
      <c r="AJ70" s="243"/>
      <c r="AK70" s="243"/>
      <c r="AL70" s="243"/>
      <c r="AM70" s="243"/>
      <c r="AN70" s="243"/>
      <c r="AO70" s="243"/>
      <c r="AP70" s="243"/>
      <c r="AQ70" s="243"/>
      <c r="AR70" s="243"/>
      <c r="AS70" s="243"/>
      <c r="AT70" s="243"/>
    </row>
    <row r="71" spans="4:56" ht="17.25" customHeight="1">
      <c r="D71" s="10"/>
      <c r="E71" s="10"/>
      <c r="J71" s="155"/>
      <c r="K71" s="155"/>
      <c r="L71" s="155"/>
      <c r="M71" s="155"/>
      <c r="N71" s="155"/>
      <c r="O71" s="155"/>
      <c r="P71" s="155"/>
      <c r="Q71" s="155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BD71" s="30"/>
    </row>
    <row r="72" ht="17.25">
      <c r="BD72" s="30"/>
    </row>
    <row r="73" ht="17.25">
      <c r="BD73" s="30"/>
    </row>
    <row r="74" ht="17.25">
      <c r="BD74" s="30"/>
    </row>
    <row r="75" ht="17.25">
      <c r="BD75" s="30"/>
    </row>
    <row r="76" ht="17.25">
      <c r="BD76" s="30"/>
    </row>
    <row r="77" ht="17.25">
      <c r="BD77" s="30"/>
    </row>
    <row r="78" ht="17.25">
      <c r="BD78" s="30"/>
    </row>
    <row r="79" ht="17.25">
      <c r="BD79" s="16"/>
    </row>
    <row r="81" ht="17.25">
      <c r="BD81" s="30"/>
    </row>
    <row r="82" ht="17.25">
      <c r="BD82" s="30"/>
    </row>
    <row r="83" ht="17.25">
      <c r="BD83" s="30"/>
    </row>
    <row r="84" ht="17.25">
      <c r="BD84" s="30"/>
    </row>
    <row r="85" ht="17.25">
      <c r="BD85" s="30"/>
    </row>
    <row r="86" ht="17.25">
      <c r="BD86" s="30"/>
    </row>
    <row r="87" ht="17.25">
      <c r="BD87" s="30"/>
    </row>
    <row r="88" ht="17.25">
      <c r="BD88" s="30"/>
    </row>
    <row r="89" ht="17.25">
      <c r="BD89" s="30"/>
    </row>
    <row r="90" ht="17.25">
      <c r="BD90" s="30"/>
    </row>
    <row r="4535" ht="17.25">
      <c r="J4535" s="20"/>
    </row>
  </sheetData>
  <sheetProtection/>
  <mergeCells count="88">
    <mergeCell ref="AM2:BD2"/>
    <mergeCell ref="J67:U68"/>
    <mergeCell ref="V67:AC70"/>
    <mergeCell ref="J69:U70"/>
    <mergeCell ref="D65:T65"/>
    <mergeCell ref="D60:V60"/>
    <mergeCell ref="BD11:BD13"/>
    <mergeCell ref="N12:T12"/>
    <mergeCell ref="C42:F42"/>
    <mergeCell ref="C45:F45"/>
    <mergeCell ref="N11:AA11"/>
    <mergeCell ref="AP11:BC11"/>
    <mergeCell ref="AP12:AV12"/>
    <mergeCell ref="B14:BC14"/>
    <mergeCell ref="AP55:AT55"/>
    <mergeCell ref="AB11:AO11"/>
    <mergeCell ref="AI12:AO12"/>
    <mergeCell ref="H11:M11"/>
    <mergeCell ref="D27:E27"/>
    <mergeCell ref="H12:H13"/>
    <mergeCell ref="G10:U10"/>
    <mergeCell ref="N55:R55"/>
    <mergeCell ref="D53:E53"/>
    <mergeCell ref="D52:E52"/>
    <mergeCell ref="B35:D35"/>
    <mergeCell ref="N56:Y56"/>
    <mergeCell ref="U12:AA12"/>
    <mergeCell ref="B51:D51"/>
    <mergeCell ref="B15:B34"/>
    <mergeCell ref="C11:C13"/>
    <mergeCell ref="AP56:BA56"/>
    <mergeCell ref="D63:V63"/>
    <mergeCell ref="D64:V64"/>
    <mergeCell ref="D62:AB62"/>
    <mergeCell ref="B56:E56"/>
    <mergeCell ref="D61:O61"/>
    <mergeCell ref="BB56:BC56"/>
    <mergeCell ref="AW55:BA55"/>
    <mergeCell ref="AW12:BC12"/>
    <mergeCell ref="B41:BC41"/>
    <mergeCell ref="G11:G13"/>
    <mergeCell ref="D19:E19"/>
    <mergeCell ref="D24:E24"/>
    <mergeCell ref="D22:E22"/>
    <mergeCell ref="D26:E26"/>
    <mergeCell ref="AB55:AF55"/>
    <mergeCell ref="G9:AB9"/>
    <mergeCell ref="D11:E13"/>
    <mergeCell ref="Z56:AA56"/>
    <mergeCell ref="AB56:AM56"/>
    <mergeCell ref="AN56:AO56"/>
    <mergeCell ref="I12:M12"/>
    <mergeCell ref="AB12:AF12"/>
    <mergeCell ref="B36:BC36"/>
    <mergeCell ref="B43:B44"/>
    <mergeCell ref="D29:E29"/>
    <mergeCell ref="AI55:AM55"/>
    <mergeCell ref="B55:E55"/>
    <mergeCell ref="D20:E20"/>
    <mergeCell ref="D40:E40"/>
    <mergeCell ref="U55:Y55"/>
    <mergeCell ref="B46:B48"/>
    <mergeCell ref="D6:F6"/>
    <mergeCell ref="D8:F8"/>
    <mergeCell ref="B11:B13"/>
    <mergeCell ref="D48:E48"/>
    <mergeCell ref="D7:F7"/>
    <mergeCell ref="B50:D50"/>
    <mergeCell ref="B49:D49"/>
    <mergeCell ref="C15:C16"/>
    <mergeCell ref="C17:C18"/>
    <mergeCell ref="F11:F13"/>
    <mergeCell ref="D9:F9"/>
    <mergeCell ref="D10:F10"/>
    <mergeCell ref="D32:E32"/>
    <mergeCell ref="D33:E33"/>
    <mergeCell ref="D15:E16"/>
    <mergeCell ref="D28:E28"/>
    <mergeCell ref="B3:J3"/>
    <mergeCell ref="B2:L2"/>
    <mergeCell ref="AP9:BC9"/>
    <mergeCell ref="D17:E18"/>
    <mergeCell ref="AP4:BC4"/>
    <mergeCell ref="G5:AI5"/>
    <mergeCell ref="G7:U7"/>
    <mergeCell ref="G8:U8"/>
    <mergeCell ref="G6:AU6"/>
    <mergeCell ref="D5:F5"/>
  </mergeCells>
  <printOptions horizontalCentered="1"/>
  <pageMargins left="0" right="0" top="0.3937007874015748" bottom="0.1968503937007874" header="0.31496062992125984" footer="0"/>
  <pageSetup fitToHeight="0" horizontalDpi="600" verticalDpi="600" orientation="landscape" paperSize="8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1" sqref="A3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Użytkownik systemu Windows</cp:lastModifiedBy>
  <cp:lastPrinted>2019-06-18T20:28:55Z</cp:lastPrinted>
  <dcterms:created xsi:type="dcterms:W3CDTF">2007-12-04T15:57:32Z</dcterms:created>
  <dcterms:modified xsi:type="dcterms:W3CDTF">2019-09-06T05:32:54Z</dcterms:modified>
  <cp:category/>
  <cp:version/>
  <cp:contentType/>
  <cp:contentStatus/>
</cp:coreProperties>
</file>