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9440" windowHeight="15150" tabRatio="730"/>
  </bookViews>
  <sheets>
    <sheet name="geinformatyka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53" i="1"/>
  <c r="O53"/>
  <c r="D67"/>
  <c r="G64" l="1"/>
  <c r="E64"/>
  <c r="C45" l="1"/>
  <c r="C13" l="1"/>
  <c r="C50" l="1"/>
  <c r="C14"/>
  <c r="C17"/>
  <c r="E32" l="1"/>
  <c r="G28"/>
  <c r="E28"/>
  <c r="E24"/>
  <c r="E17"/>
  <c r="G15"/>
  <c r="E15"/>
  <c r="C62"/>
  <c r="I62"/>
  <c r="D62" s="1"/>
  <c r="C63"/>
  <c r="H63"/>
  <c r="D63" s="1"/>
  <c r="C52"/>
  <c r="G52"/>
  <c r="F51"/>
  <c r="E51"/>
  <c r="H50"/>
  <c r="D50" s="1"/>
  <c r="BG64"/>
  <c r="BE64"/>
  <c r="BD64"/>
  <c r="BC64"/>
  <c r="BB64"/>
  <c r="BG53"/>
  <c r="BE53"/>
  <c r="BD53"/>
  <c r="BC53"/>
  <c r="BB53"/>
  <c r="BA53"/>
  <c r="E49"/>
  <c r="D49" s="1"/>
  <c r="C49"/>
  <c r="C48"/>
  <c r="G48"/>
  <c r="E48"/>
  <c r="C47"/>
  <c r="G47"/>
  <c r="D47" s="1"/>
  <c r="C44"/>
  <c r="G44"/>
  <c r="D44" s="1"/>
  <c r="G46"/>
  <c r="G45"/>
  <c r="E45"/>
  <c r="G43"/>
  <c r="E43"/>
  <c r="C43"/>
  <c r="G42"/>
  <c r="E42"/>
  <c r="C42"/>
  <c r="C41"/>
  <c r="E41"/>
  <c r="G40"/>
  <c r="F39"/>
  <c r="C38"/>
  <c r="C36"/>
  <c r="C31"/>
  <c r="G31"/>
  <c r="E31"/>
  <c r="C30"/>
  <c r="C29"/>
  <c r="C28"/>
  <c r="C18"/>
  <c r="D16"/>
  <c r="D17"/>
  <c r="D19"/>
  <c r="D20"/>
  <c r="D21"/>
  <c r="G18"/>
  <c r="E18"/>
  <c r="E13"/>
  <c r="G13"/>
  <c r="D64" l="1"/>
  <c r="D13"/>
  <c r="D31"/>
  <c r="BB65"/>
  <c r="D48"/>
  <c r="BD65"/>
  <c r="BE65"/>
  <c r="D51"/>
  <c r="BG65"/>
  <c r="D18"/>
  <c r="BC65"/>
  <c r="BG71"/>
  <c r="BA64"/>
  <c r="BA65" s="1"/>
  <c r="C68"/>
  <c r="AZ64"/>
  <c r="AX64"/>
  <c r="AW64"/>
  <c r="AU64"/>
  <c r="AS64"/>
  <c r="AQ64"/>
  <c r="AP64"/>
  <c r="AN64"/>
  <c r="AL64"/>
  <c r="AJ64"/>
  <c r="AI64"/>
  <c r="AG64"/>
  <c r="AC64"/>
  <c r="AB64"/>
  <c r="Z64"/>
  <c r="X64"/>
  <c r="V64"/>
  <c r="U64"/>
  <c r="T64"/>
  <c r="S64"/>
  <c r="R64"/>
  <c r="Q64"/>
  <c r="O64"/>
  <c r="N64"/>
  <c r="M64"/>
  <c r="L64"/>
  <c r="K64"/>
  <c r="H64"/>
  <c r="F64"/>
  <c r="C64"/>
  <c r="I64"/>
  <c r="AT64"/>
  <c r="AO57"/>
  <c r="AM57"/>
  <c r="AH56"/>
  <c r="AF56"/>
  <c r="AE64"/>
  <c r="AA55"/>
  <c r="AA64" s="1"/>
  <c r="Y55"/>
  <c r="Y64" s="1"/>
  <c r="AX53"/>
  <c r="AW53"/>
  <c r="AU53"/>
  <c r="AT53"/>
  <c r="AQ53"/>
  <c r="AQ65" s="1"/>
  <c r="AP53"/>
  <c r="AN53"/>
  <c r="AJ53"/>
  <c r="AI53"/>
  <c r="AG53"/>
  <c r="AC53"/>
  <c r="Z53"/>
  <c r="V53"/>
  <c r="V65" s="1"/>
  <c r="S53"/>
  <c r="L53"/>
  <c r="I53"/>
  <c r="F53"/>
  <c r="F65" s="1"/>
  <c r="AZ53"/>
  <c r="AV53"/>
  <c r="D52"/>
  <c r="D46"/>
  <c r="C46"/>
  <c r="AR45"/>
  <c r="D45"/>
  <c r="D42"/>
  <c r="AR41"/>
  <c r="D40"/>
  <c r="D39"/>
  <c r="AK38"/>
  <c r="AH38"/>
  <c r="D38"/>
  <c r="AK37"/>
  <c r="AH37"/>
  <c r="AF37"/>
  <c r="D37"/>
  <c r="C37"/>
  <c r="AK36"/>
  <c r="AH36"/>
  <c r="AF36"/>
  <c r="AB53"/>
  <c r="AB65" s="1"/>
  <c r="Y35"/>
  <c r="D35"/>
  <c r="D34"/>
  <c r="AA33"/>
  <c r="Y33"/>
  <c r="D33"/>
  <c r="AD32"/>
  <c r="AA32"/>
  <c r="D32"/>
  <c r="AD30"/>
  <c r="AA30"/>
  <c r="D30"/>
  <c r="AD29"/>
  <c r="AA29"/>
  <c r="AA53" s="1"/>
  <c r="AA65" s="1"/>
  <c r="Y29"/>
  <c r="Y53" s="1"/>
  <c r="Y65" s="1"/>
  <c r="D29"/>
  <c r="W28"/>
  <c r="D27"/>
  <c r="C27"/>
  <c r="W26"/>
  <c r="T26"/>
  <c r="T53" s="1"/>
  <c r="R26"/>
  <c r="D26"/>
  <c r="C26"/>
  <c r="H25"/>
  <c r="H53" s="1"/>
  <c r="H65" s="1"/>
  <c r="E25"/>
  <c r="E53" s="1"/>
  <c r="E65" s="1"/>
  <c r="C25"/>
  <c r="W24"/>
  <c r="U24"/>
  <c r="D24"/>
  <c r="C24"/>
  <c r="X23"/>
  <c r="X53" s="1"/>
  <c r="W23"/>
  <c r="U53"/>
  <c r="U65" s="1"/>
  <c r="D22"/>
  <c r="C22"/>
  <c r="P21"/>
  <c r="M21"/>
  <c r="K21"/>
  <c r="P20"/>
  <c r="K20"/>
  <c r="P19"/>
  <c r="N19"/>
  <c r="N53" s="1"/>
  <c r="N65" s="1"/>
  <c r="K19"/>
  <c r="P16"/>
  <c r="M16"/>
  <c r="K16"/>
  <c r="P14"/>
  <c r="M14"/>
  <c r="D14"/>
  <c r="M53" l="1"/>
  <c r="M65" s="1"/>
  <c r="BA71"/>
  <c r="AZ71"/>
  <c r="AN65"/>
  <c r="Z65"/>
  <c r="Y71" s="1"/>
  <c r="X65"/>
  <c r="AV64"/>
  <c r="L65"/>
  <c r="AJ65"/>
  <c r="I65"/>
  <c r="AT65"/>
  <c r="AM53"/>
  <c r="AV65"/>
  <c r="AG65"/>
  <c r="T65"/>
  <c r="O65"/>
  <c r="AP65"/>
  <c r="AW65"/>
  <c r="AM64"/>
  <c r="AF64"/>
  <c r="AC65"/>
  <c r="AH53"/>
  <c r="AI65"/>
  <c r="AX65"/>
  <c r="AO64"/>
  <c r="AH64"/>
  <c r="S65"/>
  <c r="AU65"/>
  <c r="X71"/>
  <c r="D25"/>
  <c r="AZ65"/>
  <c r="AF53"/>
  <c r="AF65" s="1"/>
  <c r="AT71" l="1"/>
  <c r="AM65"/>
  <c r="AH65"/>
  <c r="AF71" s="1"/>
  <c r="C32"/>
  <c r="C33"/>
  <c r="C20"/>
  <c r="C21"/>
  <c r="C35"/>
  <c r="AE65"/>
  <c r="C34"/>
  <c r="C39"/>
  <c r="AL53"/>
  <c r="AL71" s="1"/>
  <c r="C40"/>
  <c r="AS53"/>
  <c r="AS65" l="1"/>
  <c r="AS71"/>
  <c r="AL65"/>
  <c r="AE71"/>
  <c r="AO53"/>
  <c r="AO65" s="1"/>
  <c r="AM71" s="1"/>
  <c r="G41"/>
  <c r="G53" s="1"/>
  <c r="G65" s="1"/>
  <c r="D41"/>
  <c r="C19" l="1"/>
  <c r="C15"/>
  <c r="C16"/>
  <c r="Q53"/>
  <c r="Q65" s="1"/>
  <c r="D15"/>
  <c r="D53" s="1"/>
  <c r="D65" s="1"/>
  <c r="D71" s="1"/>
  <c r="K53"/>
  <c r="K65" s="1"/>
  <c r="K71" s="1"/>
  <c r="C53" l="1"/>
  <c r="Q71"/>
  <c r="R53"/>
  <c r="R65" s="1"/>
  <c r="R71" s="1"/>
  <c r="C65" l="1"/>
  <c r="C71" s="1"/>
</calcChain>
</file>

<file path=xl/sharedStrings.xml><?xml version="1.0" encoding="utf-8"?>
<sst xmlns="http://schemas.openxmlformats.org/spreadsheetml/2006/main" count="323" uniqueCount="106">
  <si>
    <t>KIERUNEK:</t>
  </si>
  <si>
    <t>GEOINFORMATYKA</t>
  </si>
  <si>
    <t>Specjalność studiów:</t>
  </si>
  <si>
    <t>Poziom studiów:</t>
  </si>
  <si>
    <t>I STOPIEŃ</t>
  </si>
  <si>
    <t>Profil studiów:</t>
  </si>
  <si>
    <t>Forma studiów:</t>
  </si>
  <si>
    <t>STACJONARNE</t>
  </si>
  <si>
    <t>Lp.</t>
  </si>
  <si>
    <t>Nazwa modułu (przedmiotu)</t>
  </si>
  <si>
    <t>Punkty ECTS</t>
  </si>
  <si>
    <t>Wymiar godzin (łączny)</t>
  </si>
  <si>
    <t>Rok I</t>
  </si>
  <si>
    <t>Rok II</t>
  </si>
  <si>
    <t>Rok III</t>
  </si>
  <si>
    <t>Razem</t>
  </si>
  <si>
    <t>Semestr</t>
  </si>
  <si>
    <t>Rodzaj zajęć</t>
  </si>
  <si>
    <t>WY</t>
  </si>
  <si>
    <t>CA</t>
  </si>
  <si>
    <t>LB</t>
  </si>
  <si>
    <t>KW</t>
  </si>
  <si>
    <t>SM</t>
  </si>
  <si>
    <t>Forma zaliczenia</t>
  </si>
  <si>
    <t>Forma zal.</t>
  </si>
  <si>
    <t>Blok modułów (przedmiotów) obowiązkowych - A</t>
  </si>
  <si>
    <t>E</t>
  </si>
  <si>
    <t>Z</t>
  </si>
  <si>
    <t>Podstawy matematyczne map</t>
  </si>
  <si>
    <t>Wprowadzenie do matematyki</t>
  </si>
  <si>
    <t>Logika i etyka</t>
  </si>
  <si>
    <t>Geometria analityczna</t>
  </si>
  <si>
    <t>Podstawy fizyki</t>
  </si>
  <si>
    <t>Wychowanie fizyczne</t>
  </si>
  <si>
    <t>Analiza matematyczna</t>
  </si>
  <si>
    <t>Podstawy ekofizjografii</t>
  </si>
  <si>
    <t>Rachunek prawdopodobieństwa i statystyka</t>
  </si>
  <si>
    <t>Ekonomia i zarządzanie</t>
  </si>
  <si>
    <t>GIS w badaniach środowiska</t>
  </si>
  <si>
    <t>Podstawy obliczeń numerycznych</t>
  </si>
  <si>
    <t>Razem A</t>
  </si>
  <si>
    <t>3E</t>
  </si>
  <si>
    <t>0E</t>
  </si>
  <si>
    <t>1E</t>
  </si>
  <si>
    <t>Blok 7 przedmiotów fakultatywnych
Wydziałów NoZiGP oraz MFI</t>
  </si>
  <si>
    <t>Przygotowanie pracy licencjackiej</t>
  </si>
  <si>
    <t>Razem B</t>
  </si>
  <si>
    <t>Razem A+B</t>
  </si>
  <si>
    <t>Pozostałe</t>
  </si>
  <si>
    <t>Minimalny wymiar dla zajęć ogólnouniwersyteckich lub na innym kierunku studiów</t>
  </si>
  <si>
    <t>▬</t>
  </si>
  <si>
    <t>Praktyki specjalnościowe (zawodowe)</t>
  </si>
  <si>
    <t>-</t>
  </si>
  <si>
    <t>RAZEM punkty ECTS i liczba godzin</t>
  </si>
  <si>
    <t>A - blok modulów (przedmiotów) obowiązujących wszystkich studentów danego kierunku i specjalności</t>
  </si>
  <si>
    <t>B - blok modułów (przedmiotów) wybieralnych/fakultatywnych m.in. specjalnościowych lub specjalizacyjnych (minimum 30% ogólnej liczby punktów ECTS)</t>
  </si>
  <si>
    <t>W przypadku studiów o profilu praktycznym należy przy nazwie przedmiotu praktycznego umieścić symbol: (P)</t>
  </si>
  <si>
    <t>Symbole: WY-wykład, CA-ćwiczenia, LB-labolatorium, KW-konwersatorium, SM-seminarium</t>
  </si>
  <si>
    <t>Formy oceny: E - egzamin; Zo - zaliczenie z oceną</t>
  </si>
  <si>
    <r>
      <rPr>
        <sz val="11"/>
        <rFont val="Calibri"/>
        <family val="2"/>
        <charset val="238"/>
      </rPr>
      <t>1.</t>
    </r>
    <r>
      <rPr>
        <sz val="7"/>
        <rFont val="Times New Roman"/>
        <family val="1"/>
        <charset val="238"/>
      </rPr>
      <t>       </t>
    </r>
    <r>
      <rPr>
        <sz val="11"/>
        <rFont val="Calibri"/>
        <family val="2"/>
        <charset val="238"/>
      </rPr>
      <t>BHP</t>
    </r>
  </si>
  <si>
    <r>
      <rPr>
        <sz val="11"/>
        <rFont val="Calibri"/>
        <family val="2"/>
        <charset val="238"/>
      </rPr>
      <t>2.</t>
    </r>
    <r>
      <rPr>
        <sz val="7"/>
        <rFont val="Times New Roman"/>
        <family val="1"/>
        <charset val="238"/>
      </rPr>
      <t>       </t>
    </r>
    <r>
      <rPr>
        <sz val="11"/>
        <rFont val="Calibri"/>
        <family val="2"/>
        <charset val="238"/>
      </rPr>
      <t>Przysposobienie biblioteczne</t>
    </r>
  </si>
  <si>
    <r>
      <rPr>
        <sz val="11"/>
        <rFont val="Calibri"/>
        <family val="2"/>
        <charset val="238"/>
      </rPr>
      <t>3.</t>
    </r>
    <r>
      <rPr>
        <sz val="7"/>
        <rFont val="Times New Roman"/>
        <family val="1"/>
        <charset val="238"/>
      </rPr>
      <t>       </t>
    </r>
    <r>
      <rPr>
        <sz val="11"/>
        <rFont val="Calibri"/>
        <family val="2"/>
        <charset val="238"/>
      </rPr>
      <t>Etyka i odpowiedzialność dyscyplinarna studentów</t>
    </r>
  </si>
  <si>
    <r>
      <rPr>
        <sz val="11"/>
        <rFont val="Calibri"/>
        <family val="2"/>
        <charset val="238"/>
      </rPr>
      <t>4.</t>
    </r>
    <r>
      <rPr>
        <sz val="7"/>
        <rFont val="Times New Roman"/>
        <family val="1"/>
        <charset val="238"/>
      </rPr>
      <t>       </t>
    </r>
    <r>
      <rPr>
        <sz val="11"/>
        <rFont val="Calibri"/>
        <family val="2"/>
        <charset val="238"/>
      </rPr>
      <t>Akademicki „savoir-vivre”</t>
    </r>
  </si>
  <si>
    <t>PRAKTYCZNY INŻYNIERSKI</t>
  </si>
  <si>
    <t>Organizacja pracy i ochrona własności intelektualnej</t>
  </si>
  <si>
    <t>Wstęp do algorytmizacji i programowania</t>
  </si>
  <si>
    <t>ROK IV</t>
  </si>
  <si>
    <t>Plan studiów na rok akademickiego 2019/2020</t>
  </si>
  <si>
    <t>Przestrzeń geograficzna i jej funkcjonowanie</t>
  </si>
  <si>
    <t>S</t>
  </si>
  <si>
    <t>4E</t>
  </si>
  <si>
    <t>6E</t>
  </si>
  <si>
    <t>12 tygodni (360h)</t>
  </si>
  <si>
    <t>Technologie sieciowe (P)</t>
  </si>
  <si>
    <t>Środowisko programisty (P)</t>
  </si>
  <si>
    <t>Geowizualizacja z elementami redakcji kartograficznej (P)</t>
  </si>
  <si>
    <t>Podstawy GIS (P)</t>
  </si>
  <si>
    <t>Technologia informacyjna (P)</t>
  </si>
  <si>
    <t>Grafika komputerowa i przetwarzanie obrazów cyfrowych (P)</t>
  </si>
  <si>
    <r>
      <t xml:space="preserve">Podstawy teledetekcji i fotogrametrii </t>
    </r>
    <r>
      <rPr>
        <b/>
        <sz val="9"/>
        <rFont val="Arial"/>
        <family val="2"/>
        <charset val="238"/>
      </rPr>
      <t>(P)</t>
    </r>
  </si>
  <si>
    <t>Bazy danych i zarządzanie informacją (P)</t>
  </si>
  <si>
    <t>Globalne Systemy Pozycjonowania i podstawy geodezji (P)</t>
  </si>
  <si>
    <t>Analiza przestrzenna (P)</t>
  </si>
  <si>
    <t>Programowanie obiektowe w języku Java (P)</t>
  </si>
  <si>
    <t>Tworzenie stron www w języku HTML i CSS (P)</t>
  </si>
  <si>
    <t>GIS mobilny i GPS w terenie (ćw. terenowe) (P)</t>
  </si>
  <si>
    <t>Wizualizacje i analizy 3D (P)</t>
  </si>
  <si>
    <t>Podstawy programowania aplikacji GIS (P)</t>
  </si>
  <si>
    <t>WEB-GIS (P)</t>
  </si>
  <si>
    <t>Kodowanie i transmisja danych (P)</t>
  </si>
  <si>
    <t>Geostatystyka (P)</t>
  </si>
  <si>
    <t>Podstawy geoprzetwarzania (P)</t>
  </si>
  <si>
    <t>Programowanie w języku Python (P)</t>
  </si>
  <si>
    <t>Zaawansowane programowanie w języku Python (P)</t>
  </si>
  <si>
    <t>Aplikacje mobilne (P)</t>
  </si>
  <si>
    <t>Tworzenie i zarządzanie serwisami internetowymi (P)</t>
  </si>
  <si>
    <t>Aspekty prawne i organizacyjne GIS</t>
  </si>
  <si>
    <t>Analizy sieciowe w GIS (P)</t>
  </si>
  <si>
    <t>Liczba punktów za egzamin dyplomowy</t>
  </si>
  <si>
    <t xml:space="preserve">Liczba punktów za pracę dyplomową </t>
  </si>
  <si>
    <t xml:space="preserve">Blok modułów (przedmiotów) wybieralnych/fakultatywnych - B </t>
  </si>
  <si>
    <t>SZKOLENIA OBLIGATORYJNE:</t>
  </si>
  <si>
    <t>Język obcy nowożytny</t>
  </si>
  <si>
    <t>Załącznik nr 3 do Uchwały Senatu Nr XXIV-27.21/19 z dnia 29 maja 2019 r.</t>
  </si>
  <si>
    <t>Zatwierdzony na posiedzeniu Senatu UMCS w Lublinie w dniu:</t>
  </si>
  <si>
    <t>29 maja 2019 roku</t>
  </si>
</sst>
</file>

<file path=xl/styles.xml><?xml version="1.0" encoding="utf-8"?>
<styleSheet xmlns="http://schemas.openxmlformats.org/spreadsheetml/2006/main">
  <fonts count="32">
    <font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u/>
      <sz val="11"/>
      <color rgb="FF000000"/>
      <name val="Arial"/>
      <family val="2"/>
      <charset val="238"/>
    </font>
    <font>
      <sz val="11"/>
      <name val="Calibri"/>
      <family val="2"/>
      <charset val="238"/>
    </font>
    <font>
      <sz val="7"/>
      <name val="Times New Roman"/>
      <family val="1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4"/>
      <color rgb="FF000000"/>
      <name val="Arial"/>
      <family val="2"/>
      <charset val="1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b/>
      <sz val="18"/>
      <name val="Arial Narrow"/>
      <family val="2"/>
      <charset val="238"/>
    </font>
    <font>
      <sz val="18"/>
      <name val="Arial Narrow"/>
      <family val="2"/>
      <charset val="238"/>
    </font>
    <font>
      <sz val="18"/>
      <color rgb="FF000000"/>
      <name val="Arial"/>
      <family val="2"/>
    </font>
    <font>
      <sz val="14"/>
      <color rgb="FF000000"/>
      <name val="Arial"/>
      <family val="2"/>
    </font>
    <font>
      <b/>
      <sz val="10"/>
      <name val="Arial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3F3F3"/>
      </patternFill>
    </fill>
    <fill>
      <patternFill patternType="solid">
        <fgColor rgb="FFF3F3F3"/>
        <bgColor rgb="FFF2F2F2"/>
      </patternFill>
    </fill>
    <fill>
      <patternFill patternType="solid">
        <fgColor rgb="FFD9D9D9"/>
        <bgColor rgb="FFD0E0E3"/>
      </patternFill>
    </fill>
    <fill>
      <patternFill patternType="solid">
        <fgColor rgb="FF808080"/>
        <bgColor rgb="FF969696"/>
      </patternFill>
    </fill>
    <fill>
      <patternFill patternType="solid">
        <fgColor rgb="FFF2F2F2"/>
        <bgColor rgb="FFF3F3F3"/>
      </patternFill>
    </fill>
    <fill>
      <patternFill patternType="solid">
        <fgColor rgb="FFD0E0E3"/>
        <bgColor rgb="FFD9D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2F2F2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0" borderId="4" xfId="0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7" fillId="0" borderId="7" xfId="0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6" fillId="5" borderId="5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6" xfId="0" applyFont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horizontal="center" wrapText="1"/>
    </xf>
    <xf numFmtId="0" fontId="0" fillId="3" borderId="6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2" borderId="7" xfId="0" applyFill="1" applyBorder="1" applyAlignment="1">
      <alignment horizontal="center" wrapText="1"/>
    </xf>
    <xf numFmtId="0" fontId="0" fillId="3" borderId="7" xfId="0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0" fillId="4" borderId="7" xfId="0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/>
    </xf>
    <xf numFmtId="1" fontId="6" fillId="5" borderId="7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/>
    <xf numFmtId="0" fontId="2" fillId="2" borderId="0" xfId="0" applyFont="1" applyFill="1"/>
    <xf numFmtId="0" fontId="4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8" fillId="0" borderId="3" xfId="0" applyFont="1" applyBorder="1"/>
    <xf numFmtId="0" fontId="6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6" fillId="0" borderId="7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8" fillId="0" borderId="1" xfId="0" applyFont="1" applyBorder="1"/>
    <xf numFmtId="0" fontId="6" fillId="5" borderId="3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0" fillId="0" borderId="4" xfId="0" applyBorder="1"/>
    <xf numFmtId="0" fontId="0" fillId="0" borderId="8" xfId="0" applyBorder="1"/>
    <xf numFmtId="0" fontId="6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2" borderId="5" xfId="0" applyFill="1" applyBorder="1" applyAlignment="1">
      <alignment horizontal="center" wrapText="1"/>
    </xf>
    <xf numFmtId="0" fontId="0" fillId="3" borderId="5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0" fillId="4" borderId="5" xfId="0" applyFill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6" fillId="0" borderId="6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4" borderId="3" xfId="0" applyFill="1" applyBorder="1" applyAlignment="1">
      <alignment horizontal="center" vertical="center" wrapText="1"/>
    </xf>
    <xf numFmtId="0" fontId="6" fillId="0" borderId="13" xfId="0" applyFont="1" applyBorder="1" applyAlignment="1">
      <alignment wrapText="1"/>
    </xf>
    <xf numFmtId="0" fontId="0" fillId="0" borderId="13" xfId="0" applyBorder="1" applyAlignment="1">
      <alignment horizontal="center" wrapText="1"/>
    </xf>
    <xf numFmtId="0" fontId="6" fillId="5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2" borderId="13" xfId="0" applyFill="1" applyBorder="1" applyAlignment="1">
      <alignment horizontal="center" wrapText="1"/>
    </xf>
    <xf numFmtId="0" fontId="0" fillId="3" borderId="13" xfId="0" applyFill="1" applyBorder="1" applyAlignment="1">
      <alignment wrapText="1"/>
    </xf>
    <xf numFmtId="0" fontId="0" fillId="4" borderId="13" xfId="0" applyFill="1" applyBorder="1" applyAlignment="1">
      <alignment wrapText="1"/>
    </xf>
    <xf numFmtId="0" fontId="7" fillId="3" borderId="13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 wrapText="1"/>
    </xf>
    <xf numFmtId="0" fontId="0" fillId="0" borderId="9" xfId="0" applyBorder="1"/>
    <xf numFmtId="0" fontId="19" fillId="4" borderId="1" xfId="0" applyFont="1" applyFill="1" applyBorder="1" applyAlignment="1">
      <alignment horizontal="center" vertical="center"/>
    </xf>
    <xf numFmtId="1" fontId="0" fillId="0" borderId="0" xfId="0" applyNumberFormat="1"/>
    <xf numFmtId="0" fontId="7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8" fillId="0" borderId="0" xfId="0" applyFont="1"/>
    <xf numFmtId="0" fontId="0" fillId="0" borderId="0" xfId="0" applyAlignment="1">
      <alignment horizontal="center"/>
    </xf>
    <xf numFmtId="0" fontId="0" fillId="2" borderId="0" xfId="0" applyFill="1" applyBorder="1" applyAlignment="1">
      <alignment wrapText="1"/>
    </xf>
    <xf numFmtId="49" fontId="2" fillId="2" borderId="0" xfId="0" applyNumberFormat="1" applyFont="1" applyFill="1" applyBorder="1" applyAlignment="1">
      <alignment horizontal="center"/>
    </xf>
    <xf numFmtId="49" fontId="20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24" fillId="2" borderId="0" xfId="0" applyFont="1" applyFill="1" applyBorder="1" applyAlignment="1">
      <alignment wrapText="1"/>
    </xf>
    <xf numFmtId="0" fontId="26" fillId="0" borderId="0" xfId="0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6" fillId="0" borderId="0" xfId="0" applyFont="1" applyProtection="1">
      <protection locked="0"/>
    </xf>
    <xf numFmtId="0" fontId="26" fillId="0" borderId="0" xfId="0" applyFont="1" applyAlignment="1" applyProtection="1">
      <alignment wrapText="1"/>
      <protection locked="0"/>
    </xf>
    <xf numFmtId="0" fontId="27" fillId="2" borderId="0" xfId="0" applyFont="1" applyFill="1" applyBorder="1" applyAlignment="1">
      <alignment wrapText="1"/>
    </xf>
    <xf numFmtId="0" fontId="7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10" fillId="0" borderId="0" xfId="0" applyFont="1"/>
    <xf numFmtId="1" fontId="11" fillId="5" borderId="1" xfId="0" applyNumberFormat="1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2" borderId="0" xfId="0" applyFill="1" applyBorder="1" applyAlignment="1"/>
    <xf numFmtId="49" fontId="23" fillId="2" borderId="0" xfId="0" applyNumberFormat="1" applyFont="1" applyFill="1" applyBorder="1" applyAlignment="1"/>
    <xf numFmtId="49" fontId="5" fillId="2" borderId="0" xfId="0" applyNumberFormat="1" applyFont="1" applyFill="1" applyBorder="1" applyAlignment="1"/>
    <xf numFmtId="0" fontId="3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0" fillId="3" borderId="16" xfId="0" applyFill="1" applyBorder="1" applyAlignment="1">
      <alignment wrapText="1"/>
    </xf>
    <xf numFmtId="0" fontId="7" fillId="3" borderId="17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2" borderId="22" xfId="0" applyFill="1" applyBorder="1" applyAlignment="1">
      <alignment wrapText="1"/>
    </xf>
    <xf numFmtId="0" fontId="0" fillId="4" borderId="25" xfId="0" applyFill="1" applyBorder="1" applyAlignment="1">
      <alignment wrapText="1"/>
    </xf>
    <xf numFmtId="0" fontId="3" fillId="4" borderId="25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/>
    </xf>
    <xf numFmtId="0" fontId="0" fillId="4" borderId="27" xfId="0" applyFill="1" applyBorder="1" applyAlignment="1">
      <alignment wrapText="1"/>
    </xf>
    <xf numFmtId="0" fontId="7" fillId="4" borderId="28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0" fillId="4" borderId="30" xfId="0" applyFill="1" applyBorder="1" applyAlignment="1">
      <alignment wrapText="1"/>
    </xf>
    <xf numFmtId="0" fontId="0" fillId="4" borderId="25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6" fillId="7" borderId="25" xfId="0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29" fillId="4" borderId="25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1" fontId="6" fillId="5" borderId="34" xfId="0" applyNumberFormat="1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9" fontId="23" fillId="2" borderId="0" xfId="0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 vertical="center" wrapText="1"/>
    </xf>
    <xf numFmtId="49" fontId="21" fillId="2" borderId="0" xfId="0" applyNumberFormat="1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wrapTex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3" fillId="2" borderId="0" xfId="0" applyFont="1" applyFill="1" applyAlignment="1">
      <alignment wrapText="1"/>
    </xf>
    <xf numFmtId="0" fontId="29" fillId="0" borderId="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8" fillId="2" borderId="0" xfId="0" applyFont="1" applyFill="1" applyBorder="1" applyAlignment="1">
      <alignment horizontal="center" wrapText="1"/>
    </xf>
    <xf numFmtId="0" fontId="30" fillId="0" borderId="0" xfId="0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5" fillId="0" borderId="15" xfId="0" applyFont="1" applyBorder="1" applyAlignment="1" applyProtection="1">
      <alignment horizontal="center" vertical="center" wrapText="1"/>
      <protection locked="0"/>
    </xf>
    <xf numFmtId="0" fontId="31" fillId="0" borderId="2" xfId="0" applyFont="1" applyBorder="1" applyAlignment="1" applyProtection="1">
      <alignment horizontal="center" wrapText="1"/>
      <protection locked="0"/>
    </xf>
    <xf numFmtId="0" fontId="31" fillId="0" borderId="14" xfId="0" applyFont="1" applyBorder="1" applyAlignment="1" applyProtection="1">
      <alignment horizontal="center" wrapText="1"/>
      <protection locked="0"/>
    </xf>
    <xf numFmtId="0" fontId="31" fillId="0" borderId="9" xfId="0" applyFont="1" applyBorder="1" applyAlignment="1" applyProtection="1">
      <alignment horizont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8" fillId="6" borderId="6" xfId="0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3F3F3"/>
      <rgbColor rgb="FFF2F2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0E0E3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409574</xdr:colOff>
      <xdr:row>13</xdr:row>
      <xdr:rowOff>57255</xdr:rowOff>
    </xdr:from>
    <xdr:to>
      <xdr:col>3</xdr:col>
      <xdr:colOff>117494</xdr:colOff>
      <xdr:row>17</xdr:row>
      <xdr:rowOff>123825</xdr:rowOff>
    </xdr:to>
    <xdr:sp macro="" textlink="">
      <xdr:nvSpPr>
        <xdr:cNvPr id="2" name="CustomShap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3752849" y="3448155"/>
          <a:ext cx="631845" cy="866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90000" tIns="45000" rIns="90000" bIns="45000"/>
        <a:lstStyle/>
        <a:p>
          <a:r>
            <a:rPr lang="pl-PL" sz="6000" b="0" strike="noStrike" spc="-1">
              <a:solidFill>
                <a:srgbClr val="FFC000"/>
              </a:solidFill>
              <a:uFill>
                <a:solidFill>
                  <a:srgbClr val="FFFFFF"/>
                </a:solidFill>
              </a:uFill>
              <a:latin typeface="Calibri"/>
            </a:rPr>
            <a:t>1</a:t>
          </a:r>
          <a:endParaRPr lang="pl-PL" sz="6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</xdr:col>
      <xdr:colOff>425085</xdr:colOff>
      <xdr:row>21</xdr:row>
      <xdr:rowOff>142755</xdr:rowOff>
    </xdr:from>
    <xdr:to>
      <xdr:col>3</xdr:col>
      <xdr:colOff>260430</xdr:colOff>
      <xdr:row>26</xdr:row>
      <xdr:rowOff>215655</xdr:rowOff>
    </xdr:to>
    <xdr:sp macro="" textlink="">
      <xdr:nvSpPr>
        <xdr:cNvPr id="3" name="CustomShape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3968385" y="4990980"/>
          <a:ext cx="759270" cy="12730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90000" tIns="45000" rIns="90000" bIns="45000"/>
        <a:lstStyle/>
        <a:p>
          <a:r>
            <a:rPr lang="pl-PL" sz="6000" b="0" strike="noStrike" spc="-1">
              <a:solidFill>
                <a:srgbClr val="FFC000"/>
              </a:solidFill>
              <a:uFill>
                <a:solidFill>
                  <a:srgbClr val="FFFFFF"/>
                </a:solidFill>
              </a:uFill>
              <a:latin typeface="Calibri"/>
            </a:rPr>
            <a:t>2</a:t>
          </a:r>
          <a:endParaRPr lang="pl-PL" sz="6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</xdr:col>
      <xdr:colOff>447180</xdr:colOff>
      <xdr:row>29</xdr:row>
      <xdr:rowOff>76199</xdr:rowOff>
    </xdr:from>
    <xdr:to>
      <xdr:col>3</xdr:col>
      <xdr:colOff>123825</xdr:colOff>
      <xdr:row>32</xdr:row>
      <xdr:rowOff>196679</xdr:rowOff>
    </xdr:to>
    <xdr:sp macro="" textlink="">
      <xdr:nvSpPr>
        <xdr:cNvPr id="4" name="CustomShape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3790455" y="6857999"/>
          <a:ext cx="600570" cy="7777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90000" tIns="45000" rIns="90000" bIns="45000"/>
        <a:lstStyle/>
        <a:p>
          <a:r>
            <a:rPr lang="pl-PL" sz="6000" b="0" strike="noStrike" spc="-1">
              <a:solidFill>
                <a:srgbClr val="FFC000"/>
              </a:solidFill>
              <a:uFill>
                <a:solidFill>
                  <a:srgbClr val="FFFFFF"/>
                </a:solidFill>
              </a:uFill>
              <a:latin typeface="Calibri"/>
            </a:rPr>
            <a:t>3</a:t>
          </a:r>
          <a:endParaRPr lang="pl-PL" sz="6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</xdr:col>
      <xdr:colOff>444105</xdr:colOff>
      <xdr:row>34</xdr:row>
      <xdr:rowOff>171450</xdr:rowOff>
    </xdr:from>
    <xdr:to>
      <xdr:col>2</xdr:col>
      <xdr:colOff>904875</xdr:colOff>
      <xdr:row>38</xdr:row>
      <xdr:rowOff>47625</xdr:rowOff>
    </xdr:to>
    <xdr:sp macro="" textlink="">
      <xdr:nvSpPr>
        <xdr:cNvPr id="5" name="CustomShape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3787380" y="8267700"/>
          <a:ext cx="460770" cy="7524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90000" tIns="45000" rIns="90000" bIns="45000"/>
        <a:lstStyle/>
        <a:p>
          <a:r>
            <a:rPr lang="pl-PL" sz="6000" b="0" strike="noStrike" spc="-1">
              <a:solidFill>
                <a:srgbClr val="FFC000"/>
              </a:solidFill>
              <a:uFill>
                <a:solidFill>
                  <a:srgbClr val="FFFFFF"/>
                </a:solidFill>
              </a:uFill>
              <a:latin typeface="Calibri"/>
            </a:rPr>
            <a:t>4</a:t>
          </a:r>
          <a:endParaRPr lang="pl-PL" sz="6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</xdr:col>
      <xdr:colOff>447674</xdr:colOff>
      <xdr:row>39</xdr:row>
      <xdr:rowOff>209535</xdr:rowOff>
    </xdr:from>
    <xdr:to>
      <xdr:col>3</xdr:col>
      <xdr:colOff>174674</xdr:colOff>
      <xdr:row>44</xdr:row>
      <xdr:rowOff>57150</xdr:rowOff>
    </xdr:to>
    <xdr:sp macro="" textlink="">
      <xdr:nvSpPr>
        <xdr:cNvPr id="6" name="CustomShape 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3790949" y="9401160"/>
          <a:ext cx="650925" cy="9429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90000" tIns="45000" rIns="90000" bIns="45000"/>
        <a:lstStyle/>
        <a:p>
          <a:r>
            <a:rPr lang="pl-PL" sz="6000" b="0" strike="noStrike" spc="-1">
              <a:solidFill>
                <a:srgbClr val="FFC000"/>
              </a:solidFill>
              <a:uFill>
                <a:solidFill>
                  <a:srgbClr val="FFFFFF"/>
                </a:solidFill>
              </a:uFill>
              <a:latin typeface="Calibri"/>
            </a:rPr>
            <a:t>5</a:t>
          </a:r>
          <a:endParaRPr lang="pl-PL" sz="6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</xdr:col>
      <xdr:colOff>443760</xdr:colOff>
      <xdr:row>44</xdr:row>
      <xdr:rowOff>104670</xdr:rowOff>
    </xdr:from>
    <xdr:to>
      <xdr:col>3</xdr:col>
      <xdr:colOff>45270</xdr:colOff>
      <xdr:row>47</xdr:row>
      <xdr:rowOff>188190</xdr:rowOff>
    </xdr:to>
    <xdr:sp macro="" textlink="">
      <xdr:nvSpPr>
        <xdr:cNvPr id="7" name="CustomShape 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4120410" y="10391670"/>
          <a:ext cx="525435" cy="7407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90000" tIns="45000" rIns="90000" bIns="45000"/>
        <a:lstStyle/>
        <a:p>
          <a:r>
            <a:rPr lang="pl-PL" sz="6000" b="0" strike="noStrike" spc="-1">
              <a:solidFill>
                <a:srgbClr val="FFC000"/>
              </a:solidFill>
              <a:uFill>
                <a:solidFill>
                  <a:srgbClr val="FFFFFF"/>
                </a:solidFill>
              </a:uFill>
              <a:latin typeface="Calibri"/>
            </a:rPr>
            <a:t>6</a:t>
          </a:r>
          <a:endParaRPr lang="pl-PL" sz="6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</xdr:col>
      <xdr:colOff>453285</xdr:colOff>
      <xdr:row>48</xdr:row>
      <xdr:rowOff>76095</xdr:rowOff>
    </xdr:from>
    <xdr:to>
      <xdr:col>3</xdr:col>
      <xdr:colOff>54795</xdr:colOff>
      <xdr:row>51</xdr:row>
      <xdr:rowOff>159615</xdr:rowOff>
    </xdr:to>
    <xdr:sp macro="" textlink="">
      <xdr:nvSpPr>
        <xdr:cNvPr id="8" name="CustomShape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4129935" y="11239395"/>
          <a:ext cx="525435" cy="7407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90000" tIns="45000" rIns="90000" bIns="45000"/>
        <a:lstStyle/>
        <a:p>
          <a:r>
            <a:rPr lang="pl-PL" sz="5400" b="0" strike="noStrike" spc="-1">
              <a:solidFill>
                <a:srgbClr val="FFC000"/>
              </a:solidFill>
              <a:uFill>
                <a:solidFill>
                  <a:srgbClr val="FFFFFF"/>
                </a:solidFill>
              </a:uFill>
              <a:latin typeface="Calibri"/>
            </a:rPr>
            <a:t>7</a:t>
          </a:r>
          <a:endParaRPr lang="pl-PL" sz="54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86"/>
  <sheetViews>
    <sheetView tabSelected="1" topLeftCell="A10" zoomScale="86" zoomScaleNormal="86" workbookViewId="0">
      <selection activeCell="V33" sqref="V33"/>
    </sheetView>
  </sheetViews>
  <sheetFormatPr defaultColWidth="5.5703125" defaultRowHeight="12.75"/>
  <cols>
    <col min="2" max="2" width="50.5703125" customWidth="1"/>
    <col min="3" max="3" width="13.85546875" customWidth="1"/>
    <col min="4" max="4" width="8.42578125" customWidth="1"/>
    <col min="9" max="9" width="9.7109375" bestFit="1" customWidth="1"/>
    <col min="10" max="10" width="6.85546875" customWidth="1"/>
    <col min="17" max="17" width="8.42578125" customWidth="1"/>
    <col min="24" max="24" width="8.7109375" customWidth="1"/>
    <col min="31" max="31" width="9.140625" customWidth="1"/>
    <col min="38" max="38" width="8.28515625" customWidth="1"/>
    <col min="45" max="45" width="8.7109375" customWidth="1"/>
    <col min="52" max="52" width="8.140625" customWidth="1"/>
    <col min="59" max="59" width="9.28515625" customWidth="1"/>
  </cols>
  <sheetData>
    <row r="1" spans="1:59" ht="16.5" customHeight="1">
      <c r="A1" s="157"/>
      <c r="B1" s="159"/>
      <c r="C1" s="160"/>
      <c r="D1" s="184" t="s">
        <v>67</v>
      </c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5" t="s">
        <v>103</v>
      </c>
      <c r="AB1" s="184"/>
      <c r="AC1" s="184"/>
      <c r="AD1" s="184"/>
      <c r="AE1" s="184"/>
      <c r="AF1" s="184"/>
      <c r="AG1" s="184"/>
      <c r="AH1" s="184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269"/>
      <c r="BB1" s="269"/>
      <c r="BC1" s="269"/>
      <c r="BD1" s="269"/>
      <c r="BE1" s="269"/>
      <c r="BF1" s="269"/>
      <c r="BG1" s="269"/>
    </row>
    <row r="2" spans="1:59" ht="20.25" customHeight="1">
      <c r="A2" s="157"/>
      <c r="B2" s="157"/>
      <c r="C2" s="157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57"/>
      <c r="AJ2" s="157"/>
      <c r="AK2" s="157"/>
      <c r="AL2" s="157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68"/>
      <c r="BB2" s="268"/>
      <c r="BC2" s="268"/>
      <c r="BD2" s="268"/>
      <c r="BE2" s="268"/>
      <c r="BF2" s="268"/>
      <c r="BG2" s="268"/>
    </row>
    <row r="3" spans="1:59" ht="16.5" customHeight="1">
      <c r="A3" s="157"/>
      <c r="B3" s="158" t="s">
        <v>0</v>
      </c>
      <c r="C3" s="157"/>
      <c r="D3" s="237" t="s">
        <v>1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157"/>
      <c r="AJ3" s="183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66"/>
      <c r="BB3" s="166"/>
      <c r="BC3" s="166"/>
      <c r="BD3" s="166"/>
      <c r="BE3" s="166"/>
      <c r="BF3" s="166"/>
      <c r="BG3" s="166"/>
    </row>
    <row r="4" spans="1:59" ht="15.75" customHeight="1">
      <c r="A4" s="157"/>
      <c r="B4" s="158" t="s">
        <v>2</v>
      </c>
      <c r="C4" s="157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66"/>
      <c r="BB4" s="166"/>
      <c r="BC4" s="166"/>
      <c r="BD4" s="166"/>
      <c r="BE4" s="166"/>
      <c r="BF4" s="166"/>
      <c r="BG4" s="166"/>
    </row>
    <row r="5" spans="1:59" ht="15.75" customHeight="1">
      <c r="A5" s="157"/>
      <c r="B5" s="158" t="s">
        <v>3</v>
      </c>
      <c r="C5" s="157"/>
      <c r="D5" s="239" t="s">
        <v>4</v>
      </c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66"/>
      <c r="BB5" s="166"/>
      <c r="BC5" s="166"/>
      <c r="BD5" s="166"/>
      <c r="BE5" s="166"/>
      <c r="BF5" s="166"/>
      <c r="BG5" s="166"/>
    </row>
    <row r="6" spans="1:59" ht="21" customHeight="1">
      <c r="A6" s="157"/>
      <c r="B6" s="158" t="s">
        <v>5</v>
      </c>
      <c r="C6" s="157"/>
      <c r="D6" s="239" t="s">
        <v>63</v>
      </c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270"/>
      <c r="BB6" s="270"/>
      <c r="BC6" s="270"/>
      <c r="BD6" s="270"/>
      <c r="BE6" s="270"/>
      <c r="BF6" s="270"/>
      <c r="BG6" s="270"/>
    </row>
    <row r="7" spans="1:59" ht="18" customHeight="1" thickBot="1">
      <c r="A7" s="157"/>
      <c r="B7" s="158" t="s">
        <v>6</v>
      </c>
      <c r="C7" s="157"/>
      <c r="D7" s="239" t="s">
        <v>7</v>
      </c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157"/>
      <c r="AJ7" s="157"/>
      <c r="AK7" s="157"/>
      <c r="AL7" s="157"/>
      <c r="AM7" s="284"/>
      <c r="AN7" s="284"/>
      <c r="AO7" s="284"/>
      <c r="AP7" s="284"/>
      <c r="AQ7" s="284"/>
      <c r="AR7" s="284"/>
      <c r="AS7" s="284"/>
      <c r="AT7" s="284"/>
      <c r="AU7" s="284"/>
      <c r="AV7" s="284"/>
      <c r="AW7" s="284"/>
      <c r="AX7" s="284"/>
      <c r="AY7" s="284"/>
      <c r="AZ7" s="284"/>
      <c r="BA7" s="283"/>
      <c r="BB7" s="283"/>
      <c r="BC7" s="283"/>
      <c r="BD7" s="283"/>
      <c r="BE7" s="283"/>
      <c r="BF7" s="283"/>
      <c r="BG7" s="283"/>
    </row>
    <row r="8" spans="1:59" ht="18.75" customHeight="1">
      <c r="A8" s="250" t="s">
        <v>8</v>
      </c>
      <c r="B8" s="252" t="s">
        <v>9</v>
      </c>
      <c r="C8" s="254" t="s">
        <v>10</v>
      </c>
      <c r="D8" s="255" t="s">
        <v>11</v>
      </c>
      <c r="E8" s="255"/>
      <c r="F8" s="255"/>
      <c r="G8" s="255"/>
      <c r="H8" s="255"/>
      <c r="I8" s="255"/>
      <c r="J8" s="200"/>
      <c r="K8" s="255" t="s">
        <v>12</v>
      </c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 t="s">
        <v>13</v>
      </c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 t="s">
        <v>14</v>
      </c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6"/>
      <c r="BA8" s="264" t="s">
        <v>66</v>
      </c>
      <c r="BB8" s="264"/>
      <c r="BC8" s="264"/>
      <c r="BD8" s="264"/>
      <c r="BE8" s="264"/>
      <c r="BF8" s="264"/>
      <c r="BG8" s="265"/>
    </row>
    <row r="9" spans="1:59" ht="17.25" customHeight="1">
      <c r="A9" s="251"/>
      <c r="B9" s="253"/>
      <c r="C9" s="253"/>
      <c r="D9" s="247" t="s">
        <v>15</v>
      </c>
      <c r="E9" s="247" t="s">
        <v>16</v>
      </c>
      <c r="F9" s="247"/>
      <c r="G9" s="247"/>
      <c r="H9" s="247"/>
      <c r="I9" s="247"/>
      <c r="J9" s="1"/>
      <c r="K9" s="244">
        <v>1</v>
      </c>
      <c r="L9" s="244"/>
      <c r="M9" s="244"/>
      <c r="N9" s="244"/>
      <c r="O9" s="244"/>
      <c r="P9" s="244"/>
      <c r="Q9" s="244"/>
      <c r="R9" s="245">
        <v>2</v>
      </c>
      <c r="S9" s="245"/>
      <c r="T9" s="245"/>
      <c r="U9" s="245"/>
      <c r="V9" s="245"/>
      <c r="W9" s="245"/>
      <c r="X9" s="245"/>
      <c r="Y9" s="244">
        <v>3</v>
      </c>
      <c r="Z9" s="244"/>
      <c r="AA9" s="244"/>
      <c r="AB9" s="244"/>
      <c r="AC9" s="244"/>
      <c r="AD9" s="244"/>
      <c r="AE9" s="244"/>
      <c r="AF9" s="245">
        <v>4</v>
      </c>
      <c r="AG9" s="245"/>
      <c r="AH9" s="245"/>
      <c r="AI9" s="245"/>
      <c r="AJ9" s="245"/>
      <c r="AK9" s="245"/>
      <c r="AL9" s="245"/>
      <c r="AM9" s="244">
        <v>5</v>
      </c>
      <c r="AN9" s="244"/>
      <c r="AO9" s="244"/>
      <c r="AP9" s="244"/>
      <c r="AQ9" s="244"/>
      <c r="AR9" s="244"/>
      <c r="AS9" s="244"/>
      <c r="AT9" s="245">
        <v>6</v>
      </c>
      <c r="AU9" s="245"/>
      <c r="AV9" s="245"/>
      <c r="AW9" s="245"/>
      <c r="AX9" s="245"/>
      <c r="AY9" s="245"/>
      <c r="AZ9" s="246"/>
      <c r="BA9" s="263">
        <v>7</v>
      </c>
      <c r="BB9" s="244"/>
      <c r="BC9" s="244"/>
      <c r="BD9" s="244"/>
      <c r="BE9" s="244"/>
      <c r="BF9" s="244"/>
      <c r="BG9" s="244"/>
    </row>
    <row r="10" spans="1:59" ht="17.25" customHeight="1">
      <c r="A10" s="251"/>
      <c r="B10" s="253"/>
      <c r="C10" s="253"/>
      <c r="D10" s="247"/>
      <c r="E10" s="247" t="s">
        <v>17</v>
      </c>
      <c r="F10" s="247"/>
      <c r="G10" s="247"/>
      <c r="H10" s="247"/>
      <c r="I10" s="247"/>
      <c r="J10" s="1"/>
      <c r="K10" s="179"/>
      <c r="L10" s="4"/>
      <c r="M10" s="4"/>
      <c r="N10" s="4"/>
      <c r="O10" s="4"/>
      <c r="P10" s="4"/>
      <c r="Q10" s="4"/>
      <c r="R10" s="180"/>
      <c r="S10" s="5"/>
      <c r="T10" s="5"/>
      <c r="U10" s="5"/>
      <c r="V10" s="5"/>
      <c r="W10" s="5"/>
      <c r="X10" s="5"/>
      <c r="Y10" s="179"/>
      <c r="Z10" s="4"/>
      <c r="AA10" s="4"/>
      <c r="AB10" s="4"/>
      <c r="AC10" s="4"/>
      <c r="AD10" s="4"/>
      <c r="AE10" s="4"/>
      <c r="AF10" s="180"/>
      <c r="AG10" s="5"/>
      <c r="AH10" s="5"/>
      <c r="AI10" s="5"/>
      <c r="AJ10" s="5"/>
      <c r="AK10" s="5"/>
      <c r="AL10" s="5"/>
      <c r="AM10" s="179"/>
      <c r="AN10" s="4"/>
      <c r="AO10" s="4"/>
      <c r="AP10" s="4"/>
      <c r="AQ10" s="4"/>
      <c r="AR10" s="4"/>
      <c r="AS10" s="4"/>
      <c r="AT10" s="180"/>
      <c r="AU10" s="5"/>
      <c r="AV10" s="5"/>
      <c r="AW10" s="5"/>
      <c r="AX10" s="5"/>
      <c r="AY10" s="5"/>
      <c r="AZ10" s="201"/>
      <c r="BA10" s="186"/>
      <c r="BB10" s="4"/>
      <c r="BC10" s="4"/>
      <c r="BD10" s="4"/>
      <c r="BE10" s="4"/>
      <c r="BF10" s="4"/>
      <c r="BG10" s="4"/>
    </row>
    <row r="11" spans="1:59" ht="64.5" customHeight="1">
      <c r="A11" s="251"/>
      <c r="B11" s="253"/>
      <c r="C11" s="253"/>
      <c r="D11" s="253"/>
      <c r="E11" s="6" t="s">
        <v>18</v>
      </c>
      <c r="F11" s="6" t="s">
        <v>69</v>
      </c>
      <c r="G11" s="6" t="s">
        <v>20</v>
      </c>
      <c r="H11" s="6" t="s">
        <v>21</v>
      </c>
      <c r="I11" s="7" t="s">
        <v>22</v>
      </c>
      <c r="J11" s="8" t="s">
        <v>23</v>
      </c>
      <c r="K11" s="9" t="s">
        <v>18</v>
      </c>
      <c r="L11" s="9" t="s">
        <v>19</v>
      </c>
      <c r="M11" s="9" t="s">
        <v>20</v>
      </c>
      <c r="N11" s="9" t="s">
        <v>21</v>
      </c>
      <c r="O11" s="10" t="s">
        <v>22</v>
      </c>
      <c r="P11" s="10" t="s">
        <v>24</v>
      </c>
      <c r="Q11" s="10" t="s">
        <v>10</v>
      </c>
      <c r="R11" s="11" t="s">
        <v>18</v>
      </c>
      <c r="S11" s="11" t="s">
        <v>19</v>
      </c>
      <c r="T11" s="11" t="s">
        <v>20</v>
      </c>
      <c r="U11" s="11" t="s">
        <v>21</v>
      </c>
      <c r="V11" s="12" t="s">
        <v>22</v>
      </c>
      <c r="W11" s="12" t="s">
        <v>24</v>
      </c>
      <c r="X11" s="12" t="s">
        <v>10</v>
      </c>
      <c r="Y11" s="9" t="s">
        <v>18</v>
      </c>
      <c r="Z11" s="9" t="s">
        <v>19</v>
      </c>
      <c r="AA11" s="9" t="s">
        <v>20</v>
      </c>
      <c r="AB11" s="9" t="s">
        <v>21</v>
      </c>
      <c r="AC11" s="10" t="s">
        <v>22</v>
      </c>
      <c r="AD11" s="10" t="s">
        <v>24</v>
      </c>
      <c r="AE11" s="10" t="s">
        <v>10</v>
      </c>
      <c r="AF11" s="11" t="s">
        <v>18</v>
      </c>
      <c r="AG11" s="11" t="s">
        <v>19</v>
      </c>
      <c r="AH11" s="11" t="s">
        <v>20</v>
      </c>
      <c r="AI11" s="11" t="s">
        <v>21</v>
      </c>
      <c r="AJ11" s="12" t="s">
        <v>22</v>
      </c>
      <c r="AK11" s="12" t="s">
        <v>24</v>
      </c>
      <c r="AL11" s="12" t="s">
        <v>10</v>
      </c>
      <c r="AM11" s="9" t="s">
        <v>18</v>
      </c>
      <c r="AN11" s="9" t="s">
        <v>19</v>
      </c>
      <c r="AO11" s="9" t="s">
        <v>20</v>
      </c>
      <c r="AP11" s="9" t="s">
        <v>21</v>
      </c>
      <c r="AQ11" s="10" t="s">
        <v>22</v>
      </c>
      <c r="AR11" s="10" t="s">
        <v>24</v>
      </c>
      <c r="AS11" s="10" t="s">
        <v>10</v>
      </c>
      <c r="AT11" s="11" t="s">
        <v>18</v>
      </c>
      <c r="AU11" s="11" t="s">
        <v>19</v>
      </c>
      <c r="AV11" s="11" t="s">
        <v>20</v>
      </c>
      <c r="AW11" s="11" t="s">
        <v>21</v>
      </c>
      <c r="AX11" s="12" t="s">
        <v>22</v>
      </c>
      <c r="AY11" s="12" t="s">
        <v>24</v>
      </c>
      <c r="AZ11" s="202" t="s">
        <v>10</v>
      </c>
      <c r="BA11" s="187" t="s">
        <v>18</v>
      </c>
      <c r="BB11" s="9" t="s">
        <v>19</v>
      </c>
      <c r="BC11" s="9" t="s">
        <v>20</v>
      </c>
      <c r="BD11" s="9" t="s">
        <v>21</v>
      </c>
      <c r="BE11" s="10" t="s">
        <v>22</v>
      </c>
      <c r="BF11" s="10" t="s">
        <v>24</v>
      </c>
      <c r="BG11" s="10" t="s">
        <v>10</v>
      </c>
    </row>
    <row r="12" spans="1:59" ht="16.5" customHeight="1">
      <c r="A12" s="241" t="s">
        <v>25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2"/>
      <c r="AN12" s="242"/>
      <c r="AO12" s="242"/>
      <c r="AP12" s="242"/>
      <c r="AQ12" s="242"/>
      <c r="AR12" s="242"/>
      <c r="AS12" s="242"/>
      <c r="AT12" s="242"/>
      <c r="AU12" s="242"/>
      <c r="AV12" s="242"/>
      <c r="AW12" s="242"/>
      <c r="AX12" s="242"/>
      <c r="AY12" s="242"/>
      <c r="AZ12" s="243"/>
      <c r="BG12" s="146"/>
    </row>
    <row r="13" spans="1:59" ht="17.25" customHeight="1">
      <c r="A13" s="203">
        <v>1</v>
      </c>
      <c r="B13" s="13" t="s">
        <v>76</v>
      </c>
      <c r="C13" s="14">
        <f>SUM(Q13,X13)</f>
        <v>5</v>
      </c>
      <c r="D13" s="15">
        <f>SUM(E13:I13)</f>
        <v>75</v>
      </c>
      <c r="E13" s="14">
        <f>K13</f>
        <v>30</v>
      </c>
      <c r="F13" s="14"/>
      <c r="G13" s="14">
        <f>SUM(T13,M13)</f>
        <v>45</v>
      </c>
      <c r="H13" s="14"/>
      <c r="I13" s="14"/>
      <c r="J13" s="16" t="s">
        <v>26</v>
      </c>
      <c r="K13" s="17">
        <v>30</v>
      </c>
      <c r="L13" s="17"/>
      <c r="M13" s="17">
        <v>30</v>
      </c>
      <c r="N13" s="17"/>
      <c r="O13" s="17"/>
      <c r="P13" s="17" t="s">
        <v>26</v>
      </c>
      <c r="Q13" s="17">
        <v>3</v>
      </c>
      <c r="R13" s="18"/>
      <c r="S13" s="18"/>
      <c r="T13" s="18">
        <v>15</v>
      </c>
      <c r="U13" s="18"/>
      <c r="V13" s="18"/>
      <c r="W13" s="18" t="s">
        <v>26</v>
      </c>
      <c r="X13" s="18">
        <v>2</v>
      </c>
      <c r="Y13" s="17"/>
      <c r="Z13" s="17"/>
      <c r="AA13" s="17"/>
      <c r="AB13" s="17"/>
      <c r="AC13" s="17"/>
      <c r="AD13" s="17"/>
      <c r="AE13" s="17"/>
      <c r="AF13" s="18"/>
      <c r="AG13" s="18"/>
      <c r="AH13" s="18"/>
      <c r="AI13" s="18"/>
      <c r="AJ13" s="19"/>
      <c r="AK13" s="19"/>
      <c r="AL13" s="19"/>
      <c r="AM13" s="20"/>
      <c r="AN13" s="20"/>
      <c r="AO13" s="20"/>
      <c r="AP13" s="20"/>
      <c r="AQ13" s="20"/>
      <c r="AR13" s="20"/>
      <c r="AS13" s="20"/>
      <c r="AT13" s="19"/>
      <c r="AU13" s="19"/>
      <c r="AV13" s="19"/>
      <c r="AW13" s="19"/>
      <c r="AX13" s="19"/>
      <c r="AY13" s="19"/>
      <c r="AZ13" s="204"/>
      <c r="BA13" s="188"/>
      <c r="BB13" s="20"/>
      <c r="BC13" s="20"/>
      <c r="BD13" s="20"/>
      <c r="BE13" s="20"/>
      <c r="BF13" s="20"/>
      <c r="BG13" s="20"/>
    </row>
    <row r="14" spans="1:59" ht="17.25" customHeight="1">
      <c r="A14" s="203">
        <v>2</v>
      </c>
      <c r="B14" s="99" t="s">
        <v>77</v>
      </c>
      <c r="C14" s="14">
        <f>Q14</f>
        <v>1</v>
      </c>
      <c r="D14" s="15">
        <f>SUM(E14:I14)</f>
        <v>30</v>
      </c>
      <c r="E14" s="21"/>
      <c r="F14" s="21"/>
      <c r="G14" s="21">
        <v>30</v>
      </c>
      <c r="H14" s="21"/>
      <c r="I14" s="21"/>
      <c r="J14" s="22" t="s">
        <v>27</v>
      </c>
      <c r="K14" s="17"/>
      <c r="L14" s="17"/>
      <c r="M14" s="17">
        <f>G14</f>
        <v>30</v>
      </c>
      <c r="N14" s="17"/>
      <c r="O14" s="20"/>
      <c r="P14" s="17" t="str">
        <f>J14</f>
        <v>Z</v>
      </c>
      <c r="Q14" s="17">
        <v>1</v>
      </c>
      <c r="R14" s="19"/>
      <c r="S14" s="19"/>
      <c r="T14" s="19"/>
      <c r="U14" s="19"/>
      <c r="V14" s="19"/>
      <c r="W14" s="19"/>
      <c r="X14" s="19"/>
      <c r="Y14" s="20"/>
      <c r="Z14" s="20"/>
      <c r="AA14" s="20"/>
      <c r="AB14" s="20"/>
      <c r="AC14" s="20"/>
      <c r="AD14" s="20"/>
      <c r="AE14" s="20"/>
      <c r="AF14" s="19"/>
      <c r="AG14" s="19"/>
      <c r="AH14" s="19"/>
      <c r="AI14" s="19"/>
      <c r="AJ14" s="19"/>
      <c r="AK14" s="19"/>
      <c r="AL14" s="19"/>
      <c r="AM14" s="20"/>
      <c r="AN14" s="20"/>
      <c r="AO14" s="20"/>
      <c r="AP14" s="20"/>
      <c r="AQ14" s="20"/>
      <c r="AR14" s="20"/>
      <c r="AS14" s="20"/>
      <c r="AT14" s="19"/>
      <c r="AU14" s="19"/>
      <c r="AV14" s="19"/>
      <c r="AW14" s="19"/>
      <c r="AX14" s="19"/>
      <c r="AY14" s="19"/>
      <c r="AZ14" s="204"/>
      <c r="BA14" s="188"/>
      <c r="BB14" s="20"/>
      <c r="BC14" s="20"/>
      <c r="BD14" s="20"/>
      <c r="BE14" s="20"/>
      <c r="BF14" s="20"/>
      <c r="BG14" s="20"/>
    </row>
    <row r="15" spans="1:59" ht="17.25" customHeight="1">
      <c r="A15" s="203">
        <v>3</v>
      </c>
      <c r="B15" s="13" t="s">
        <v>28</v>
      </c>
      <c r="C15" s="14">
        <f t="shared" ref="C15:C21" si="0">Q15</f>
        <v>5</v>
      </c>
      <c r="D15" s="15">
        <f>SUM(E15:I15)</f>
        <v>30</v>
      </c>
      <c r="E15" s="21">
        <f>K15</f>
        <v>15</v>
      </c>
      <c r="F15" s="21"/>
      <c r="G15" s="21">
        <f>M15</f>
        <v>15</v>
      </c>
      <c r="H15" s="21"/>
      <c r="I15" s="21"/>
      <c r="J15" s="22" t="s">
        <v>26</v>
      </c>
      <c r="K15" s="17">
        <v>15</v>
      </c>
      <c r="L15" s="17"/>
      <c r="M15" s="17">
        <v>15</v>
      </c>
      <c r="N15" s="17"/>
      <c r="O15" s="20"/>
      <c r="P15" s="17" t="s">
        <v>26</v>
      </c>
      <c r="Q15" s="17">
        <v>5</v>
      </c>
      <c r="R15" s="19"/>
      <c r="S15" s="19"/>
      <c r="T15" s="19"/>
      <c r="U15" s="19"/>
      <c r="V15" s="19"/>
      <c r="W15" s="19"/>
      <c r="X15" s="19"/>
      <c r="Y15" s="20"/>
      <c r="Z15" s="20"/>
      <c r="AA15" s="20"/>
      <c r="AB15" s="20"/>
      <c r="AC15" s="20"/>
      <c r="AD15" s="20"/>
      <c r="AE15" s="20"/>
      <c r="AF15" s="19"/>
      <c r="AG15" s="19"/>
      <c r="AH15" s="19"/>
      <c r="AI15" s="19"/>
      <c r="AJ15" s="19"/>
      <c r="AK15" s="19"/>
      <c r="AL15" s="19"/>
      <c r="AM15" s="20"/>
      <c r="AN15" s="20"/>
      <c r="AO15" s="20"/>
      <c r="AP15" s="20"/>
      <c r="AQ15" s="20"/>
      <c r="AR15" s="20"/>
      <c r="AS15" s="20"/>
      <c r="AT15" s="19"/>
      <c r="AU15" s="19"/>
      <c r="AV15" s="19"/>
      <c r="AW15" s="19"/>
      <c r="AX15" s="19"/>
      <c r="AY15" s="19"/>
      <c r="AZ15" s="204"/>
      <c r="BA15" s="188"/>
      <c r="BB15" s="20"/>
      <c r="BC15" s="20"/>
      <c r="BD15" s="20"/>
      <c r="BE15" s="20"/>
      <c r="BF15" s="20"/>
      <c r="BG15" s="20"/>
    </row>
    <row r="16" spans="1:59" ht="14.25" customHeight="1">
      <c r="A16" s="203">
        <v>4</v>
      </c>
      <c r="B16" s="13" t="s">
        <v>29</v>
      </c>
      <c r="C16" s="14">
        <f t="shared" si="0"/>
        <v>3</v>
      </c>
      <c r="D16" s="15">
        <f t="shared" ref="D16:D21" si="1">SUM(E16:I16)</f>
        <v>30</v>
      </c>
      <c r="E16" s="21">
        <v>15</v>
      </c>
      <c r="F16" s="21"/>
      <c r="G16" s="21">
        <v>15</v>
      </c>
      <c r="H16" s="21"/>
      <c r="I16" s="21"/>
      <c r="J16" s="22" t="s">
        <v>26</v>
      </c>
      <c r="K16" s="17">
        <f>E16</f>
        <v>15</v>
      </c>
      <c r="L16" s="17"/>
      <c r="M16" s="17">
        <f>G16</f>
        <v>15</v>
      </c>
      <c r="N16" s="17"/>
      <c r="O16" s="20"/>
      <c r="P16" s="17" t="str">
        <f>J16</f>
        <v>E</v>
      </c>
      <c r="Q16" s="17">
        <v>3</v>
      </c>
      <c r="R16" s="19"/>
      <c r="S16" s="19"/>
      <c r="T16" s="19"/>
      <c r="U16" s="19"/>
      <c r="V16" s="19"/>
      <c r="W16" s="19"/>
      <c r="X16" s="19"/>
      <c r="Y16" s="20"/>
      <c r="Z16" s="20"/>
      <c r="AA16" s="20"/>
      <c r="AB16" s="20"/>
      <c r="AC16" s="20"/>
      <c r="AD16" s="20"/>
      <c r="AE16" s="20"/>
      <c r="AF16" s="19"/>
      <c r="AG16" s="19"/>
      <c r="AH16" s="19"/>
      <c r="AI16" s="19"/>
      <c r="AJ16" s="19"/>
      <c r="AK16" s="19"/>
      <c r="AL16" s="19"/>
      <c r="AM16" s="20"/>
      <c r="AN16" s="20"/>
      <c r="AO16" s="20"/>
      <c r="AP16" s="20"/>
      <c r="AQ16" s="20"/>
      <c r="AR16" s="20"/>
      <c r="AS16" s="20"/>
      <c r="AT16" s="19"/>
      <c r="AU16" s="19"/>
      <c r="AV16" s="19"/>
      <c r="AW16" s="19"/>
      <c r="AX16" s="19"/>
      <c r="AY16" s="19"/>
      <c r="AZ16" s="204"/>
      <c r="BA16" s="188"/>
      <c r="BB16" s="20"/>
      <c r="BC16" s="20"/>
      <c r="BD16" s="20"/>
      <c r="BE16" s="20"/>
      <c r="BF16" s="20"/>
      <c r="BG16" s="20"/>
    </row>
    <row r="17" spans="1:59" ht="14.25" customHeight="1">
      <c r="A17" s="203">
        <v>5</v>
      </c>
      <c r="B17" s="13" t="s">
        <v>68</v>
      </c>
      <c r="C17" s="14">
        <f>Q17</f>
        <v>5</v>
      </c>
      <c r="D17" s="15">
        <f t="shared" si="1"/>
        <v>50</v>
      </c>
      <c r="E17" s="21">
        <f>K17</f>
        <v>20</v>
      </c>
      <c r="F17" s="21"/>
      <c r="G17" s="21">
        <v>30</v>
      </c>
      <c r="H17" s="21"/>
      <c r="I17" s="21"/>
      <c r="J17" s="22" t="s">
        <v>26</v>
      </c>
      <c r="K17" s="17">
        <v>20</v>
      </c>
      <c r="L17" s="17"/>
      <c r="M17" s="17">
        <v>30</v>
      </c>
      <c r="N17" s="17"/>
      <c r="O17" s="20"/>
      <c r="P17" s="17" t="s">
        <v>26</v>
      </c>
      <c r="Q17" s="17">
        <v>5</v>
      </c>
      <c r="R17" s="19"/>
      <c r="S17" s="19"/>
      <c r="T17" s="19"/>
      <c r="U17" s="19"/>
      <c r="V17" s="19"/>
      <c r="W17" s="19"/>
      <c r="X17" s="19"/>
      <c r="Y17" s="20"/>
      <c r="Z17" s="20"/>
      <c r="AA17" s="20"/>
      <c r="AB17" s="20"/>
      <c r="AC17" s="20"/>
      <c r="AD17" s="20"/>
      <c r="AE17" s="20"/>
      <c r="AF17" s="19"/>
      <c r="AG17" s="19"/>
      <c r="AH17" s="19"/>
      <c r="AI17" s="19"/>
      <c r="AJ17" s="19"/>
      <c r="AK17" s="19"/>
      <c r="AL17" s="19"/>
      <c r="AM17" s="20"/>
      <c r="AN17" s="20"/>
      <c r="AO17" s="20"/>
      <c r="AP17" s="20"/>
      <c r="AQ17" s="20"/>
      <c r="AR17" s="20"/>
      <c r="AS17" s="20"/>
      <c r="AT17" s="19"/>
      <c r="AU17" s="19"/>
      <c r="AV17" s="19"/>
      <c r="AW17" s="19"/>
      <c r="AX17" s="19"/>
      <c r="AY17" s="19"/>
      <c r="AZ17" s="204"/>
      <c r="BA17" s="188"/>
      <c r="BB17" s="20"/>
      <c r="BC17" s="20"/>
      <c r="BD17" s="20"/>
      <c r="BE17" s="20"/>
      <c r="BF17" s="20"/>
      <c r="BG17" s="20"/>
    </row>
    <row r="18" spans="1:59" ht="14.25" customHeight="1">
      <c r="A18" s="203">
        <v>6</v>
      </c>
      <c r="B18" s="13" t="s">
        <v>65</v>
      </c>
      <c r="C18" s="14">
        <f>Q18</f>
        <v>4</v>
      </c>
      <c r="D18" s="15">
        <f t="shared" si="1"/>
        <v>45</v>
      </c>
      <c r="E18" s="21">
        <f>K18</f>
        <v>15</v>
      </c>
      <c r="F18" s="21"/>
      <c r="G18" s="21">
        <f>M18</f>
        <v>30</v>
      </c>
      <c r="H18" s="21"/>
      <c r="I18" s="21"/>
      <c r="J18" s="22" t="s">
        <v>26</v>
      </c>
      <c r="K18" s="17">
        <v>15</v>
      </c>
      <c r="L18" s="17"/>
      <c r="M18" s="17">
        <v>30</v>
      </c>
      <c r="N18" s="17"/>
      <c r="O18" s="20"/>
      <c r="P18" s="17" t="s">
        <v>26</v>
      </c>
      <c r="Q18" s="17">
        <v>4</v>
      </c>
      <c r="R18" s="19"/>
      <c r="S18" s="19"/>
      <c r="T18" s="19"/>
      <c r="U18" s="19"/>
      <c r="V18" s="19"/>
      <c r="W18" s="19"/>
      <c r="X18" s="19"/>
      <c r="Y18" s="20"/>
      <c r="Z18" s="20"/>
      <c r="AA18" s="20"/>
      <c r="AB18" s="20"/>
      <c r="AC18" s="20"/>
      <c r="AD18" s="20"/>
      <c r="AE18" s="20"/>
      <c r="AF18" s="19"/>
      <c r="AG18" s="19"/>
      <c r="AH18" s="19"/>
      <c r="AI18" s="19"/>
      <c r="AJ18" s="19"/>
      <c r="AK18" s="19"/>
      <c r="AL18" s="19"/>
      <c r="AM18" s="20"/>
      <c r="AN18" s="20"/>
      <c r="AO18" s="20"/>
      <c r="AP18" s="20"/>
      <c r="AQ18" s="20"/>
      <c r="AR18" s="20"/>
      <c r="AS18" s="20"/>
      <c r="AT18" s="19"/>
      <c r="AU18" s="19"/>
      <c r="AV18" s="19"/>
      <c r="AW18" s="19"/>
      <c r="AX18" s="19"/>
      <c r="AY18" s="19"/>
      <c r="AZ18" s="204"/>
      <c r="BA18" s="188"/>
      <c r="BB18" s="20"/>
      <c r="BC18" s="20"/>
      <c r="BD18" s="20"/>
      <c r="BE18" s="20"/>
      <c r="BF18" s="20"/>
      <c r="BG18" s="20"/>
    </row>
    <row r="19" spans="1:59" ht="17.25" customHeight="1">
      <c r="A19" s="203">
        <v>7</v>
      </c>
      <c r="B19" s="13" t="s">
        <v>30</v>
      </c>
      <c r="C19" s="14">
        <f t="shared" si="0"/>
        <v>3</v>
      </c>
      <c r="D19" s="15">
        <f t="shared" si="1"/>
        <v>30</v>
      </c>
      <c r="E19" s="21">
        <v>15</v>
      </c>
      <c r="F19" s="21"/>
      <c r="G19" s="21"/>
      <c r="H19" s="21">
        <v>15</v>
      </c>
      <c r="I19" s="21"/>
      <c r="J19" s="22" t="s">
        <v>27</v>
      </c>
      <c r="K19" s="17">
        <f>E19</f>
        <v>15</v>
      </c>
      <c r="L19" s="17"/>
      <c r="M19" s="17"/>
      <c r="N19" s="17">
        <f>H19</f>
        <v>15</v>
      </c>
      <c r="O19" s="20"/>
      <c r="P19" s="17" t="str">
        <f>J19</f>
        <v>Z</v>
      </c>
      <c r="Q19" s="17">
        <v>3</v>
      </c>
      <c r="R19" s="19"/>
      <c r="S19" s="19"/>
      <c r="T19" s="19"/>
      <c r="U19" s="19"/>
      <c r="V19" s="19"/>
      <c r="W19" s="19"/>
      <c r="X19" s="19"/>
      <c r="Y19" s="20"/>
      <c r="Z19" s="20"/>
      <c r="AA19" s="20"/>
      <c r="AB19" s="20"/>
      <c r="AC19" s="20"/>
      <c r="AD19" s="20"/>
      <c r="AE19" s="20"/>
      <c r="AF19" s="19"/>
      <c r="AG19" s="19"/>
      <c r="AH19" s="19"/>
      <c r="AI19" s="19"/>
      <c r="AJ19" s="19"/>
      <c r="AK19" s="19"/>
      <c r="AL19" s="19"/>
      <c r="AM19" s="20"/>
      <c r="AN19" s="20"/>
      <c r="AO19" s="20"/>
      <c r="AP19" s="20"/>
      <c r="AQ19" s="20"/>
      <c r="AR19" s="20"/>
      <c r="AS19" s="20"/>
      <c r="AT19" s="19"/>
      <c r="AU19" s="19"/>
      <c r="AV19" s="19"/>
      <c r="AW19" s="19"/>
      <c r="AX19" s="19"/>
      <c r="AY19" s="19"/>
      <c r="AZ19" s="204"/>
      <c r="BA19" s="188"/>
      <c r="BB19" s="20"/>
      <c r="BC19" s="20"/>
      <c r="BD19" s="20"/>
      <c r="BE19" s="20"/>
      <c r="BF19" s="20"/>
      <c r="BG19" s="20"/>
    </row>
    <row r="20" spans="1:59" ht="17.25" customHeight="1">
      <c r="A20" s="203">
        <v>8</v>
      </c>
      <c r="B20" s="13" t="s">
        <v>64</v>
      </c>
      <c r="C20" s="14">
        <f t="shared" si="0"/>
        <v>1</v>
      </c>
      <c r="D20" s="15">
        <f t="shared" si="1"/>
        <v>10</v>
      </c>
      <c r="E20" s="21">
        <v>10</v>
      </c>
      <c r="F20" s="21"/>
      <c r="G20" s="21"/>
      <c r="H20" s="21"/>
      <c r="I20" s="21"/>
      <c r="J20" s="22" t="s">
        <v>27</v>
      </c>
      <c r="K20" s="17">
        <f>E20</f>
        <v>10</v>
      </c>
      <c r="L20" s="17"/>
      <c r="M20" s="17"/>
      <c r="N20" s="17"/>
      <c r="O20" s="20"/>
      <c r="P20" s="17" t="str">
        <f>J20</f>
        <v>Z</v>
      </c>
      <c r="Q20" s="17">
        <v>1</v>
      </c>
      <c r="R20" s="19"/>
      <c r="S20" s="19"/>
      <c r="T20" s="19"/>
      <c r="U20" s="19"/>
      <c r="V20" s="19"/>
      <c r="W20" s="19"/>
      <c r="X20" s="19"/>
      <c r="Y20" s="20"/>
      <c r="Z20" s="20"/>
      <c r="AA20" s="20"/>
      <c r="AB20" s="20"/>
      <c r="AC20" s="20"/>
      <c r="AD20" s="20"/>
      <c r="AE20" s="20"/>
      <c r="AF20" s="19"/>
      <c r="AG20" s="19"/>
      <c r="AH20" s="19"/>
      <c r="AI20" s="19"/>
      <c r="AJ20" s="19"/>
      <c r="AK20" s="19"/>
      <c r="AL20" s="19"/>
      <c r="AM20" s="20"/>
      <c r="AN20" s="20"/>
      <c r="AO20" s="20"/>
      <c r="AP20" s="20"/>
      <c r="AQ20" s="20"/>
      <c r="AR20" s="20"/>
      <c r="AS20" s="20"/>
      <c r="AT20" s="19"/>
      <c r="AU20" s="19"/>
      <c r="AV20" s="19"/>
      <c r="AW20" s="19"/>
      <c r="AX20" s="19"/>
      <c r="AY20" s="19"/>
      <c r="AZ20" s="204"/>
      <c r="BA20" s="188"/>
      <c r="BB20" s="20"/>
      <c r="BC20" s="20"/>
      <c r="BD20" s="20"/>
      <c r="BE20" s="20"/>
      <c r="BF20" s="20"/>
      <c r="BG20" s="20"/>
    </row>
    <row r="21" spans="1:59" s="30" customFormat="1" ht="17.25" customHeight="1" thickBot="1">
      <c r="A21" s="203">
        <v>9</v>
      </c>
      <c r="B21" s="100" t="s">
        <v>31</v>
      </c>
      <c r="C21" s="149">
        <f t="shared" si="0"/>
        <v>3</v>
      </c>
      <c r="D21" s="108">
        <f t="shared" si="1"/>
        <v>30</v>
      </c>
      <c r="E21" s="23">
        <v>15</v>
      </c>
      <c r="F21" s="23"/>
      <c r="G21" s="23">
        <v>15</v>
      </c>
      <c r="H21" s="23"/>
      <c r="I21" s="23"/>
      <c r="J21" s="25" t="s">
        <v>26</v>
      </c>
      <c r="K21" s="26">
        <f>E21</f>
        <v>15</v>
      </c>
      <c r="L21" s="26"/>
      <c r="M21" s="26">
        <f>G21</f>
        <v>15</v>
      </c>
      <c r="N21" s="26"/>
      <c r="O21" s="26"/>
      <c r="P21" s="26" t="str">
        <f>J21</f>
        <v>E</v>
      </c>
      <c r="Q21" s="26">
        <v>3</v>
      </c>
      <c r="R21" s="27"/>
      <c r="S21" s="27"/>
      <c r="T21" s="27"/>
      <c r="U21" s="27"/>
      <c r="V21" s="27"/>
      <c r="W21" s="27"/>
      <c r="X21" s="27"/>
      <c r="Y21" s="28"/>
      <c r="Z21" s="28"/>
      <c r="AA21" s="28"/>
      <c r="AB21" s="28"/>
      <c r="AC21" s="28"/>
      <c r="AD21" s="28"/>
      <c r="AE21" s="28"/>
      <c r="AF21" s="29"/>
      <c r="AG21" s="29"/>
      <c r="AH21" s="29"/>
      <c r="AI21" s="29"/>
      <c r="AJ21" s="29"/>
      <c r="AK21" s="29"/>
      <c r="AL21" s="29"/>
      <c r="AM21" s="28"/>
      <c r="AN21" s="28"/>
      <c r="AO21" s="28"/>
      <c r="AP21" s="28"/>
      <c r="AQ21" s="28"/>
      <c r="AR21" s="28"/>
      <c r="AS21" s="28"/>
      <c r="AT21" s="29"/>
      <c r="AU21" s="29"/>
      <c r="AV21" s="29"/>
      <c r="AW21" s="29"/>
      <c r="AX21" s="29"/>
      <c r="AY21" s="29"/>
      <c r="AZ21" s="205"/>
      <c r="BA21" s="189"/>
      <c r="BB21" s="28"/>
      <c r="BC21" s="28"/>
      <c r="BD21" s="28"/>
      <c r="BE21" s="28"/>
      <c r="BF21" s="28"/>
      <c r="BG21" s="28"/>
    </row>
    <row r="22" spans="1:59" ht="17.25" customHeight="1" thickTop="1">
      <c r="A22" s="203">
        <v>10</v>
      </c>
      <c r="B22" s="101" t="s">
        <v>32</v>
      </c>
      <c r="C22" s="42">
        <f>X22</f>
        <v>4</v>
      </c>
      <c r="D22" s="109">
        <f>SUM(E22:I22)</f>
        <v>45</v>
      </c>
      <c r="E22" s="31">
        <v>15</v>
      </c>
      <c r="F22" s="31"/>
      <c r="G22" s="31"/>
      <c r="H22" s="31">
        <v>30</v>
      </c>
      <c r="I22" s="31"/>
      <c r="J22" s="32" t="s">
        <v>26</v>
      </c>
      <c r="K22" s="33"/>
      <c r="L22" s="33"/>
      <c r="M22" s="33"/>
      <c r="N22" s="33"/>
      <c r="O22" s="34"/>
      <c r="P22" s="33"/>
      <c r="Q22" s="33"/>
      <c r="R22" s="35">
        <v>15</v>
      </c>
      <c r="S22" s="35"/>
      <c r="T22" s="35"/>
      <c r="U22" s="35">
        <v>30</v>
      </c>
      <c r="V22" s="35"/>
      <c r="W22" s="35" t="s">
        <v>26</v>
      </c>
      <c r="X22" s="35">
        <v>4</v>
      </c>
      <c r="Y22" s="34"/>
      <c r="Z22" s="34"/>
      <c r="AA22" s="34"/>
      <c r="AB22" s="34"/>
      <c r="AC22" s="34"/>
      <c r="AD22" s="34"/>
      <c r="AE22" s="34"/>
      <c r="AF22" s="35"/>
      <c r="AG22" s="35"/>
      <c r="AH22" s="35"/>
      <c r="AI22" s="35"/>
      <c r="AJ22" s="35"/>
      <c r="AK22" s="35"/>
      <c r="AL22" s="35"/>
      <c r="AM22" s="34"/>
      <c r="AN22" s="34"/>
      <c r="AO22" s="34"/>
      <c r="AP22" s="34"/>
      <c r="AQ22" s="34"/>
      <c r="AR22" s="34"/>
      <c r="AS22" s="34"/>
      <c r="AT22" s="35"/>
      <c r="AU22" s="35"/>
      <c r="AV22" s="35"/>
      <c r="AW22" s="35"/>
      <c r="AX22" s="35"/>
      <c r="AY22" s="35"/>
      <c r="AZ22" s="206"/>
      <c r="BA22" s="190"/>
      <c r="BB22" s="34"/>
      <c r="BC22" s="34"/>
      <c r="BD22" s="34"/>
      <c r="BE22" s="34"/>
      <c r="BF22" s="34"/>
      <c r="BG22" s="34"/>
    </row>
    <row r="23" spans="1:59" ht="17.25" customHeight="1">
      <c r="A23" s="203">
        <v>11</v>
      </c>
      <c r="B23" s="13" t="s">
        <v>33</v>
      </c>
      <c r="C23" s="21">
        <v>0</v>
      </c>
      <c r="D23" s="36">
        <v>60</v>
      </c>
      <c r="E23" s="21"/>
      <c r="F23" s="21"/>
      <c r="G23" s="21"/>
      <c r="H23" s="21">
        <v>60</v>
      </c>
      <c r="I23" s="21"/>
      <c r="J23" s="22" t="s">
        <v>27</v>
      </c>
      <c r="K23" s="20"/>
      <c r="L23" s="167"/>
      <c r="M23" s="167"/>
      <c r="N23" s="20"/>
      <c r="O23" s="20"/>
      <c r="P23" s="20"/>
      <c r="Q23" s="20"/>
      <c r="R23" s="19"/>
      <c r="S23" s="19"/>
      <c r="T23" s="19"/>
      <c r="U23" s="35">
        <v>30</v>
      </c>
      <c r="V23" s="19"/>
      <c r="W23" s="19" t="str">
        <f>J23</f>
        <v>Z</v>
      </c>
      <c r="X23" s="19">
        <f>C23</f>
        <v>0</v>
      </c>
      <c r="Y23" s="34"/>
      <c r="Z23" s="34"/>
      <c r="AA23" s="34"/>
      <c r="AB23" s="34">
        <v>30</v>
      </c>
      <c r="AC23" s="34"/>
      <c r="AD23" s="34" t="s">
        <v>27</v>
      </c>
      <c r="AE23" s="34">
        <v>0</v>
      </c>
      <c r="AF23" s="19"/>
      <c r="AG23" s="19"/>
      <c r="AH23" s="19"/>
      <c r="AI23" s="19"/>
      <c r="AJ23" s="19"/>
      <c r="AK23" s="19"/>
      <c r="AL23" s="19"/>
      <c r="AM23" s="20"/>
      <c r="AN23" s="20"/>
      <c r="AO23" s="20"/>
      <c r="AP23" s="20"/>
      <c r="AQ23" s="20"/>
      <c r="AR23" s="20"/>
      <c r="AS23" s="20"/>
      <c r="AT23" s="19"/>
      <c r="AU23" s="19"/>
      <c r="AV23" s="19"/>
      <c r="AW23" s="19"/>
      <c r="AX23" s="19"/>
      <c r="AY23" s="19"/>
      <c r="AZ23" s="204"/>
      <c r="BA23" s="188"/>
      <c r="BB23" s="20"/>
      <c r="BC23" s="20"/>
      <c r="BD23" s="20"/>
      <c r="BE23" s="20"/>
      <c r="BF23" s="20"/>
      <c r="BG23" s="20"/>
    </row>
    <row r="24" spans="1:59" ht="17.25" customHeight="1">
      <c r="A24" s="203">
        <v>12</v>
      </c>
      <c r="B24" s="13" t="s">
        <v>34</v>
      </c>
      <c r="C24" s="21">
        <f>X24</f>
        <v>5</v>
      </c>
      <c r="D24" s="36">
        <f>E24+H24</f>
        <v>45</v>
      </c>
      <c r="E24" s="21">
        <f>R24</f>
        <v>15</v>
      </c>
      <c r="F24" s="21"/>
      <c r="G24" s="21"/>
      <c r="H24" s="21">
        <v>30</v>
      </c>
      <c r="I24" s="21"/>
      <c r="J24" s="22" t="s">
        <v>26</v>
      </c>
      <c r="K24" s="20"/>
      <c r="L24" s="167"/>
      <c r="M24" s="167"/>
      <c r="N24" s="20"/>
      <c r="O24" s="20"/>
      <c r="P24" s="20"/>
      <c r="Q24" s="20"/>
      <c r="R24" s="19">
        <v>15</v>
      </c>
      <c r="S24" s="19"/>
      <c r="T24" s="19"/>
      <c r="U24" s="19">
        <f>H24</f>
        <v>30</v>
      </c>
      <c r="V24" s="19"/>
      <c r="W24" s="19" t="str">
        <f>J24</f>
        <v>E</v>
      </c>
      <c r="X24" s="19">
        <v>5</v>
      </c>
      <c r="Y24" s="20"/>
      <c r="Z24" s="20"/>
      <c r="AA24" s="20"/>
      <c r="AB24" s="20"/>
      <c r="AC24" s="20"/>
      <c r="AD24" s="20"/>
      <c r="AE24" s="20"/>
      <c r="AF24" s="19"/>
      <c r="AG24" s="19"/>
      <c r="AH24" s="19"/>
      <c r="AI24" s="19"/>
      <c r="AJ24" s="19"/>
      <c r="AK24" s="19"/>
      <c r="AL24" s="19"/>
      <c r="AM24" s="20"/>
      <c r="AN24" s="20"/>
      <c r="AO24" s="20"/>
      <c r="AP24" s="20"/>
      <c r="AQ24" s="20"/>
      <c r="AR24" s="20"/>
      <c r="AS24" s="20"/>
      <c r="AT24" s="19"/>
      <c r="AU24" s="19"/>
      <c r="AV24" s="19"/>
      <c r="AW24" s="19"/>
      <c r="AX24" s="19"/>
      <c r="AY24" s="19"/>
      <c r="AZ24" s="204"/>
      <c r="BA24" s="188"/>
      <c r="BB24" s="20"/>
      <c r="BC24" s="20"/>
      <c r="BD24" s="20"/>
      <c r="BE24" s="20"/>
      <c r="BF24" s="20"/>
      <c r="BG24" s="20"/>
    </row>
    <row r="25" spans="1:59" s="39" customFormat="1" ht="17.25" customHeight="1">
      <c r="A25" s="203">
        <v>13</v>
      </c>
      <c r="B25" s="102" t="s">
        <v>81</v>
      </c>
      <c r="C25" s="94">
        <f>X25</f>
        <v>5</v>
      </c>
      <c r="D25" s="95">
        <f>E25+H25</f>
        <v>45</v>
      </c>
      <c r="E25" s="94">
        <f>R25</f>
        <v>15</v>
      </c>
      <c r="F25" s="94"/>
      <c r="G25" s="94"/>
      <c r="H25" s="94">
        <f>U25</f>
        <v>30</v>
      </c>
      <c r="I25" s="94"/>
      <c r="J25" s="96" t="s">
        <v>27</v>
      </c>
      <c r="K25" s="97"/>
      <c r="L25" s="168"/>
      <c r="M25" s="168"/>
      <c r="N25" s="97"/>
      <c r="O25" s="97"/>
      <c r="P25" s="97"/>
      <c r="Q25" s="97"/>
      <c r="R25" s="98">
        <v>15</v>
      </c>
      <c r="S25" s="38"/>
      <c r="T25" s="38"/>
      <c r="U25" s="98">
        <v>30</v>
      </c>
      <c r="V25" s="38"/>
      <c r="W25" s="147" t="s">
        <v>26</v>
      </c>
      <c r="X25" s="147">
        <v>5</v>
      </c>
      <c r="Y25" s="37"/>
      <c r="Z25" s="37"/>
      <c r="AA25" s="37"/>
      <c r="AB25" s="37"/>
      <c r="AC25" s="37"/>
      <c r="AD25" s="37"/>
      <c r="AE25" s="37"/>
      <c r="AF25" s="38"/>
      <c r="AG25" s="38"/>
      <c r="AH25" s="38"/>
      <c r="AI25" s="38"/>
      <c r="AJ25" s="38"/>
      <c r="AK25" s="38"/>
      <c r="AL25" s="38"/>
      <c r="AM25" s="37"/>
      <c r="AN25" s="37"/>
      <c r="AO25" s="37"/>
      <c r="AP25" s="37"/>
      <c r="AQ25" s="37"/>
      <c r="AR25" s="37"/>
      <c r="AS25" s="37"/>
      <c r="AT25" s="38"/>
      <c r="AU25" s="38"/>
      <c r="AV25" s="38"/>
      <c r="AW25" s="38"/>
      <c r="AX25" s="38"/>
      <c r="AY25" s="38"/>
      <c r="AZ25" s="207"/>
      <c r="BA25" s="191"/>
      <c r="BB25" s="37"/>
      <c r="BC25" s="37"/>
      <c r="BD25" s="37"/>
      <c r="BE25" s="37"/>
      <c r="BF25" s="37"/>
      <c r="BG25" s="37"/>
    </row>
    <row r="26" spans="1:59" ht="25.5" customHeight="1">
      <c r="A26" s="203">
        <v>14</v>
      </c>
      <c r="B26" s="103" t="s">
        <v>78</v>
      </c>
      <c r="C26" s="94">
        <f>X26</f>
        <v>4</v>
      </c>
      <c r="D26" s="36">
        <f>SUM(E26:I26)</f>
        <v>45</v>
      </c>
      <c r="E26" s="21">
        <v>15</v>
      </c>
      <c r="F26" s="21"/>
      <c r="G26" s="21">
        <v>30</v>
      </c>
      <c r="H26" s="21"/>
      <c r="I26" s="21"/>
      <c r="J26" s="22" t="s">
        <v>27</v>
      </c>
      <c r="K26" s="20"/>
      <c r="L26" s="167"/>
      <c r="M26" s="167"/>
      <c r="N26" s="20"/>
      <c r="O26" s="20"/>
      <c r="P26" s="20"/>
      <c r="Q26" s="20"/>
      <c r="R26" s="19">
        <f>E26</f>
        <v>15</v>
      </c>
      <c r="S26" s="19"/>
      <c r="T26" s="19">
        <f>G26</f>
        <v>30</v>
      </c>
      <c r="U26" s="19"/>
      <c r="V26" s="19"/>
      <c r="W26" s="19" t="str">
        <f>J26</f>
        <v>Z</v>
      </c>
      <c r="X26" s="19">
        <v>4</v>
      </c>
      <c r="Y26" s="20"/>
      <c r="Z26" s="20"/>
      <c r="AA26" s="20"/>
      <c r="AB26" s="20"/>
      <c r="AC26" s="20"/>
      <c r="AD26" s="20"/>
      <c r="AE26" s="20"/>
      <c r="AF26" s="19"/>
      <c r="AG26" s="19"/>
      <c r="AH26" s="19"/>
      <c r="AI26" s="19"/>
      <c r="AJ26" s="19"/>
      <c r="AK26" s="19"/>
      <c r="AL26" s="19"/>
      <c r="AM26" s="20"/>
      <c r="AN26" s="20"/>
      <c r="AO26" s="20"/>
      <c r="AP26" s="20"/>
      <c r="AQ26" s="20"/>
      <c r="AR26" s="20"/>
      <c r="AS26" s="20"/>
      <c r="AT26" s="19"/>
      <c r="AU26" s="19"/>
      <c r="AV26" s="19"/>
      <c r="AW26" s="19"/>
      <c r="AX26" s="19"/>
      <c r="AY26" s="19"/>
      <c r="AZ26" s="204"/>
      <c r="BA26" s="188"/>
      <c r="BB26" s="20"/>
      <c r="BC26" s="20"/>
      <c r="BD26" s="20"/>
      <c r="BE26" s="20"/>
      <c r="BF26" s="20"/>
      <c r="BG26" s="20"/>
    </row>
    <row r="27" spans="1:59" ht="17.25" customHeight="1">
      <c r="A27" s="203">
        <v>15</v>
      </c>
      <c r="B27" s="103" t="s">
        <v>73</v>
      </c>
      <c r="C27" s="94">
        <f>X27</f>
        <v>3</v>
      </c>
      <c r="D27" s="36">
        <f>SUM(E27:I27)</f>
        <v>45</v>
      </c>
      <c r="E27" s="21">
        <v>15</v>
      </c>
      <c r="F27" s="21"/>
      <c r="G27" s="21">
        <v>30</v>
      </c>
      <c r="H27" s="21"/>
      <c r="I27" s="21"/>
      <c r="J27" s="22" t="s">
        <v>27</v>
      </c>
      <c r="K27" s="20"/>
      <c r="L27" s="167"/>
      <c r="M27" s="167"/>
      <c r="N27" s="20"/>
      <c r="O27" s="20"/>
      <c r="P27" s="20"/>
      <c r="Q27" s="20"/>
      <c r="R27" s="19">
        <v>15</v>
      </c>
      <c r="S27" s="19"/>
      <c r="T27" s="19">
        <v>30</v>
      </c>
      <c r="U27" s="19"/>
      <c r="V27" s="19"/>
      <c r="W27" s="19" t="s">
        <v>27</v>
      </c>
      <c r="X27" s="19">
        <v>3</v>
      </c>
      <c r="Y27" s="20"/>
      <c r="Z27" s="20"/>
      <c r="AA27" s="20"/>
      <c r="AB27" s="20"/>
      <c r="AC27" s="20"/>
      <c r="AD27" s="20"/>
      <c r="AE27" s="20"/>
      <c r="AF27" s="19"/>
      <c r="AG27" s="19"/>
      <c r="AH27" s="19"/>
      <c r="AI27" s="19"/>
      <c r="AJ27" s="19"/>
      <c r="AK27" s="19"/>
      <c r="AL27" s="19"/>
      <c r="AM27" s="20"/>
      <c r="AN27" s="20"/>
      <c r="AO27" s="20"/>
      <c r="AP27" s="20"/>
      <c r="AQ27" s="20"/>
      <c r="AR27" s="20"/>
      <c r="AS27" s="20"/>
      <c r="AT27" s="19"/>
      <c r="AU27" s="19"/>
      <c r="AV27" s="19"/>
      <c r="AW27" s="19"/>
      <c r="AX27" s="19"/>
      <c r="AY27" s="19"/>
      <c r="AZ27" s="204"/>
      <c r="BA27" s="188"/>
      <c r="BB27" s="20"/>
      <c r="BC27" s="20"/>
      <c r="BD27" s="20"/>
      <c r="BE27" s="20"/>
      <c r="BF27" s="20"/>
      <c r="BG27" s="20"/>
    </row>
    <row r="28" spans="1:59" ht="17.25" customHeight="1" thickBot="1">
      <c r="A28" s="203">
        <v>16</v>
      </c>
      <c r="B28" s="104" t="s">
        <v>92</v>
      </c>
      <c r="C28" s="94">
        <f>X28</f>
        <v>5</v>
      </c>
      <c r="D28" s="36">
        <v>45</v>
      </c>
      <c r="E28" s="40">
        <f>R28</f>
        <v>15</v>
      </c>
      <c r="F28" s="41"/>
      <c r="G28" s="40">
        <f>T28</f>
        <v>30</v>
      </c>
      <c r="H28" s="21"/>
      <c r="I28" s="21"/>
      <c r="J28" s="22" t="s">
        <v>26</v>
      </c>
      <c r="K28" s="20"/>
      <c r="L28" s="20"/>
      <c r="M28" s="20"/>
      <c r="N28" s="20"/>
      <c r="O28" s="20"/>
      <c r="P28" s="20"/>
      <c r="Q28" s="20"/>
      <c r="R28" s="19">
        <v>15</v>
      </c>
      <c r="S28" s="19"/>
      <c r="T28" s="19">
        <v>30</v>
      </c>
      <c r="U28" s="19"/>
      <c r="V28" s="19"/>
      <c r="W28" s="19" t="str">
        <f>J28</f>
        <v>E</v>
      </c>
      <c r="X28" s="19">
        <v>5</v>
      </c>
      <c r="Y28" s="20"/>
      <c r="Z28" s="20"/>
      <c r="AA28" s="20"/>
      <c r="AB28" s="20"/>
      <c r="AC28" s="20"/>
      <c r="AD28" s="20"/>
      <c r="AE28" s="20"/>
      <c r="AF28" s="19"/>
      <c r="AG28" s="19"/>
      <c r="AH28" s="19"/>
      <c r="AI28" s="19"/>
      <c r="AJ28" s="19"/>
      <c r="AK28" s="19"/>
      <c r="AL28" s="19"/>
      <c r="AM28" s="20"/>
      <c r="AN28" s="20"/>
      <c r="AO28" s="20"/>
      <c r="AP28" s="20"/>
      <c r="AQ28" s="20"/>
      <c r="AR28" s="20"/>
      <c r="AS28" s="20"/>
      <c r="AT28" s="19"/>
      <c r="AU28" s="19"/>
      <c r="AV28" s="19"/>
      <c r="AW28" s="19"/>
      <c r="AX28" s="19"/>
      <c r="AY28" s="19"/>
      <c r="AZ28" s="204"/>
      <c r="BA28" s="188"/>
      <c r="BB28" s="20"/>
      <c r="BC28" s="20"/>
      <c r="BD28" s="20"/>
      <c r="BE28" s="20"/>
      <c r="BF28" s="20"/>
      <c r="BG28" s="20"/>
    </row>
    <row r="29" spans="1:59" s="47" customFormat="1" ht="17.25" customHeight="1" thickTop="1">
      <c r="A29" s="203">
        <v>17</v>
      </c>
      <c r="B29" s="105" t="s">
        <v>93</v>
      </c>
      <c r="C29" s="42">
        <f>AE29</f>
        <v>3</v>
      </c>
      <c r="D29" s="43">
        <f t="shared" ref="D29:D35" si="2">SUM(E29:I29)</f>
        <v>45</v>
      </c>
      <c r="E29" s="42">
        <v>15</v>
      </c>
      <c r="F29" s="42"/>
      <c r="G29" s="42">
        <v>30</v>
      </c>
      <c r="H29" s="42"/>
      <c r="I29" s="42"/>
      <c r="J29" s="44" t="s">
        <v>26</v>
      </c>
      <c r="K29" s="45"/>
      <c r="L29" s="45"/>
      <c r="M29" s="45"/>
      <c r="N29" s="45"/>
      <c r="O29" s="45"/>
      <c r="P29" s="45"/>
      <c r="Q29" s="45"/>
      <c r="R29" s="46"/>
      <c r="S29" s="46"/>
      <c r="T29" s="46"/>
      <c r="U29" s="46"/>
      <c r="V29" s="46"/>
      <c r="W29" s="46"/>
      <c r="X29" s="46"/>
      <c r="Y29" s="45">
        <f>E29</f>
        <v>15</v>
      </c>
      <c r="Z29" s="45"/>
      <c r="AA29" s="45">
        <f>G29</f>
        <v>30</v>
      </c>
      <c r="AB29" s="45"/>
      <c r="AC29" s="45"/>
      <c r="AD29" s="45" t="str">
        <f>J29</f>
        <v>E</v>
      </c>
      <c r="AE29" s="45">
        <v>3</v>
      </c>
      <c r="AF29" s="46"/>
      <c r="AG29" s="46"/>
      <c r="AH29" s="46"/>
      <c r="AI29" s="46"/>
      <c r="AJ29" s="46"/>
      <c r="AK29" s="46"/>
      <c r="AL29" s="46"/>
      <c r="AM29" s="45"/>
      <c r="AN29" s="45"/>
      <c r="AO29" s="45"/>
      <c r="AP29" s="45"/>
      <c r="AQ29" s="45"/>
      <c r="AR29" s="45"/>
      <c r="AS29" s="45"/>
      <c r="AT29" s="46"/>
      <c r="AU29" s="46"/>
      <c r="AV29" s="46"/>
      <c r="AW29" s="46"/>
      <c r="AX29" s="46"/>
      <c r="AY29" s="46"/>
      <c r="AZ29" s="208"/>
      <c r="BA29" s="192"/>
      <c r="BB29" s="45"/>
      <c r="BC29" s="45"/>
      <c r="BD29" s="45"/>
      <c r="BE29" s="45"/>
      <c r="BF29" s="45"/>
      <c r="BG29" s="45"/>
    </row>
    <row r="30" spans="1:59" ht="17.25" customHeight="1">
      <c r="A30" s="203">
        <v>18</v>
      </c>
      <c r="B30" s="106" t="s">
        <v>74</v>
      </c>
      <c r="C30" s="150">
        <f>AE30</f>
        <v>2</v>
      </c>
      <c r="D30" s="48">
        <f t="shared" si="2"/>
        <v>30</v>
      </c>
      <c r="E30" s="31"/>
      <c r="F30" s="31"/>
      <c r="G30" s="31">
        <v>30</v>
      </c>
      <c r="H30" s="31"/>
      <c r="I30" s="31"/>
      <c r="J30" s="32" t="s">
        <v>27</v>
      </c>
      <c r="K30" s="34"/>
      <c r="L30" s="34"/>
      <c r="M30" s="34"/>
      <c r="N30" s="34"/>
      <c r="O30" s="34"/>
      <c r="P30" s="34"/>
      <c r="Q30" s="34"/>
      <c r="R30" s="35"/>
      <c r="S30" s="35"/>
      <c r="T30" s="35"/>
      <c r="U30" s="35"/>
      <c r="V30" s="35"/>
      <c r="W30" s="35"/>
      <c r="X30" s="35"/>
      <c r="Y30" s="34"/>
      <c r="Z30" s="34"/>
      <c r="AA30" s="34">
        <f>G30</f>
        <v>30</v>
      </c>
      <c r="AB30" s="34"/>
      <c r="AC30" s="34"/>
      <c r="AD30" s="34" t="str">
        <f>J30</f>
        <v>Z</v>
      </c>
      <c r="AE30" s="34">
        <v>2</v>
      </c>
      <c r="AF30" s="35"/>
      <c r="AG30" s="35"/>
      <c r="AH30" s="35"/>
      <c r="AI30" s="35"/>
      <c r="AJ30" s="35"/>
      <c r="AK30" s="35"/>
      <c r="AL30" s="35"/>
      <c r="AM30" s="34"/>
      <c r="AN30" s="34"/>
      <c r="AO30" s="34"/>
      <c r="AP30" s="34"/>
      <c r="AQ30" s="34"/>
      <c r="AR30" s="34"/>
      <c r="AS30" s="34"/>
      <c r="AT30" s="35"/>
      <c r="AU30" s="35"/>
      <c r="AV30" s="35"/>
      <c r="AW30" s="35"/>
      <c r="AX30" s="35"/>
      <c r="AY30" s="35"/>
      <c r="AZ30" s="206"/>
      <c r="BA30" s="190"/>
      <c r="BB30" s="34"/>
      <c r="BC30" s="34"/>
      <c r="BD30" s="34"/>
      <c r="BE30" s="34"/>
      <c r="BF30" s="34"/>
      <c r="BG30" s="34"/>
    </row>
    <row r="31" spans="1:59" ht="17.25" customHeight="1">
      <c r="A31" s="203">
        <v>19</v>
      </c>
      <c r="B31" s="106" t="s">
        <v>35</v>
      </c>
      <c r="C31" s="150">
        <f>AE31</f>
        <v>5</v>
      </c>
      <c r="D31" s="48">
        <f>SUM(E31,G31)</f>
        <v>45</v>
      </c>
      <c r="E31" s="31">
        <f>Y31</f>
        <v>15</v>
      </c>
      <c r="F31" s="31"/>
      <c r="G31" s="31">
        <f>AB31</f>
        <v>30</v>
      </c>
      <c r="H31" s="31"/>
      <c r="I31" s="31"/>
      <c r="J31" s="32" t="s">
        <v>27</v>
      </c>
      <c r="K31" s="34"/>
      <c r="L31" s="34"/>
      <c r="M31" s="34"/>
      <c r="N31" s="34"/>
      <c r="O31" s="34"/>
      <c r="P31" s="34"/>
      <c r="Q31" s="34"/>
      <c r="R31" s="35"/>
      <c r="S31" s="35"/>
      <c r="T31" s="35"/>
      <c r="U31" s="35"/>
      <c r="V31" s="35"/>
      <c r="W31" s="35"/>
      <c r="X31" s="35"/>
      <c r="Y31" s="34">
        <v>15</v>
      </c>
      <c r="Z31" s="34"/>
      <c r="AA31" s="34"/>
      <c r="AB31" s="34">
        <v>30</v>
      </c>
      <c r="AC31" s="34"/>
      <c r="AD31" s="34" t="s">
        <v>27</v>
      </c>
      <c r="AE31" s="34">
        <v>5</v>
      </c>
      <c r="AF31" s="35"/>
      <c r="AG31" s="35"/>
      <c r="AH31" s="35"/>
      <c r="AI31" s="35"/>
      <c r="AJ31" s="35"/>
      <c r="AK31" s="35"/>
      <c r="AL31" s="35"/>
      <c r="AM31" s="34"/>
      <c r="AN31" s="34"/>
      <c r="AO31" s="34"/>
      <c r="AP31" s="34"/>
      <c r="AQ31" s="34"/>
      <c r="AR31" s="34"/>
      <c r="AS31" s="34"/>
      <c r="AT31" s="35"/>
      <c r="AU31" s="35"/>
      <c r="AV31" s="35"/>
      <c r="AW31" s="35"/>
      <c r="AX31" s="35"/>
      <c r="AY31" s="35"/>
      <c r="AZ31" s="206"/>
      <c r="BA31" s="190"/>
      <c r="BB31" s="34"/>
      <c r="BC31" s="34"/>
      <c r="BD31" s="34"/>
      <c r="BE31" s="34"/>
      <c r="BF31" s="34"/>
      <c r="BG31" s="34"/>
    </row>
    <row r="32" spans="1:59" ht="17.25" customHeight="1">
      <c r="A32" s="203">
        <v>20</v>
      </c>
      <c r="B32" s="107" t="s">
        <v>36</v>
      </c>
      <c r="C32" s="150">
        <f t="shared" ref="C32:C35" si="3">AE32</f>
        <v>2</v>
      </c>
      <c r="D32" s="36">
        <f t="shared" si="2"/>
        <v>45</v>
      </c>
      <c r="E32" s="21">
        <f>Y32</f>
        <v>15</v>
      </c>
      <c r="F32" s="21"/>
      <c r="G32" s="21">
        <v>30</v>
      </c>
      <c r="H32" s="21"/>
      <c r="I32" s="21"/>
      <c r="J32" s="22" t="s">
        <v>26</v>
      </c>
      <c r="K32" s="20"/>
      <c r="L32" s="20"/>
      <c r="M32" s="20"/>
      <c r="N32" s="20"/>
      <c r="O32" s="20"/>
      <c r="P32" s="20"/>
      <c r="Q32" s="20"/>
      <c r="R32" s="19"/>
      <c r="S32" s="19"/>
      <c r="T32" s="19"/>
      <c r="U32" s="19"/>
      <c r="V32" s="19"/>
      <c r="W32" s="19"/>
      <c r="X32" s="19"/>
      <c r="Y32" s="20">
        <v>15</v>
      </c>
      <c r="Z32" s="20"/>
      <c r="AA32" s="20">
        <f>G32</f>
        <v>30</v>
      </c>
      <c r="AB32" s="20"/>
      <c r="AC32" s="20"/>
      <c r="AD32" s="20" t="str">
        <f>J32</f>
        <v>E</v>
      </c>
      <c r="AE32" s="20">
        <v>2</v>
      </c>
      <c r="AF32" s="19"/>
      <c r="AG32" s="19"/>
      <c r="AH32" s="19"/>
      <c r="AI32" s="19"/>
      <c r="AJ32" s="19"/>
      <c r="AK32" s="19"/>
      <c r="AL32" s="19"/>
      <c r="AM32" s="20"/>
      <c r="AN32" s="20"/>
      <c r="AO32" s="20"/>
      <c r="AP32" s="20"/>
      <c r="AQ32" s="20"/>
      <c r="AR32" s="20"/>
      <c r="AS32" s="20"/>
      <c r="AT32" s="19"/>
      <c r="AU32" s="19"/>
      <c r="AV32" s="19"/>
      <c r="AW32" s="19"/>
      <c r="AX32" s="19"/>
      <c r="AY32" s="19"/>
      <c r="AZ32" s="204"/>
      <c r="BA32" s="188"/>
      <c r="BB32" s="20"/>
      <c r="BC32" s="20"/>
      <c r="BD32" s="20"/>
      <c r="BE32" s="20"/>
      <c r="BF32" s="20"/>
      <c r="BG32" s="20"/>
    </row>
    <row r="33" spans="1:59" ht="17.25" customHeight="1">
      <c r="A33" s="203">
        <v>21</v>
      </c>
      <c r="B33" s="103" t="s">
        <v>75</v>
      </c>
      <c r="C33" s="150">
        <f>AE33</f>
        <v>2</v>
      </c>
      <c r="D33" s="36">
        <f t="shared" si="2"/>
        <v>45</v>
      </c>
      <c r="E33" s="21">
        <v>15</v>
      </c>
      <c r="F33" s="21"/>
      <c r="G33" s="21">
        <v>30</v>
      </c>
      <c r="H33" s="21"/>
      <c r="I33" s="21"/>
      <c r="J33" s="22" t="s">
        <v>27</v>
      </c>
      <c r="K33" s="20"/>
      <c r="L33" s="20"/>
      <c r="M33" s="20"/>
      <c r="N33" s="20"/>
      <c r="O33" s="20"/>
      <c r="P33" s="20"/>
      <c r="Q33" s="20"/>
      <c r="R33" s="19"/>
      <c r="S33" s="19"/>
      <c r="T33" s="19"/>
      <c r="U33" s="19"/>
      <c r="V33" s="19"/>
      <c r="W33" s="19"/>
      <c r="X33" s="19"/>
      <c r="Y33" s="20">
        <f>E33</f>
        <v>15</v>
      </c>
      <c r="Z33" s="20"/>
      <c r="AA33" s="20">
        <f>G33</f>
        <v>30</v>
      </c>
      <c r="AB33" s="20"/>
      <c r="AC33" s="20"/>
      <c r="AD33" s="20" t="s">
        <v>27</v>
      </c>
      <c r="AE33" s="20">
        <v>2</v>
      </c>
      <c r="AF33" s="19"/>
      <c r="AG33" s="19"/>
      <c r="AH33" s="19"/>
      <c r="AI33" s="19"/>
      <c r="AJ33" s="19"/>
      <c r="AK33" s="19"/>
      <c r="AL33" s="19"/>
      <c r="AM33" s="20"/>
      <c r="AN33" s="20"/>
      <c r="AO33" s="20"/>
      <c r="AP33" s="20"/>
      <c r="AQ33" s="20"/>
      <c r="AR33" s="20"/>
      <c r="AS33" s="20"/>
      <c r="AT33" s="19"/>
      <c r="AU33" s="19"/>
      <c r="AV33" s="19"/>
      <c r="AW33" s="19"/>
      <c r="AX33" s="19"/>
      <c r="AY33" s="19"/>
      <c r="AZ33" s="204"/>
      <c r="BA33" s="188"/>
      <c r="BB33" s="20"/>
      <c r="BC33" s="20"/>
      <c r="BD33" s="20"/>
      <c r="BE33" s="20"/>
      <c r="BF33" s="20"/>
      <c r="BG33" s="20"/>
    </row>
    <row r="34" spans="1:59" ht="17.25" customHeight="1">
      <c r="A34" s="203">
        <v>22</v>
      </c>
      <c r="B34" s="13" t="s">
        <v>79</v>
      </c>
      <c r="C34" s="150">
        <f t="shared" si="3"/>
        <v>5</v>
      </c>
      <c r="D34" s="36">
        <f t="shared" si="2"/>
        <v>60</v>
      </c>
      <c r="E34" s="21">
        <v>15</v>
      </c>
      <c r="F34" s="21"/>
      <c r="G34" s="21">
        <v>45</v>
      </c>
      <c r="H34" s="21"/>
      <c r="I34" s="21"/>
      <c r="J34" s="22" t="s">
        <v>26</v>
      </c>
      <c r="K34" s="20"/>
      <c r="L34" s="20"/>
      <c r="M34" s="20"/>
      <c r="N34" s="20"/>
      <c r="O34" s="20"/>
      <c r="P34" s="20"/>
      <c r="Q34" s="20"/>
      <c r="R34" s="19"/>
      <c r="S34" s="19"/>
      <c r="T34" s="19"/>
      <c r="U34" s="19"/>
      <c r="V34" s="19"/>
      <c r="W34" s="19"/>
      <c r="X34" s="19"/>
      <c r="Y34" s="20">
        <v>15</v>
      </c>
      <c r="Z34" s="20"/>
      <c r="AA34" s="20">
        <v>45</v>
      </c>
      <c r="AB34" s="20"/>
      <c r="AC34" s="20"/>
      <c r="AD34" s="20" t="s">
        <v>26</v>
      </c>
      <c r="AE34" s="20">
        <v>5</v>
      </c>
      <c r="AF34" s="19"/>
      <c r="AG34" s="19"/>
      <c r="AH34" s="19"/>
      <c r="AI34" s="19"/>
      <c r="AJ34" s="19"/>
      <c r="AK34" s="19"/>
      <c r="AL34" s="19"/>
      <c r="AM34" s="20"/>
      <c r="AN34" s="20"/>
      <c r="AO34" s="20"/>
      <c r="AP34" s="20"/>
      <c r="AQ34" s="20"/>
      <c r="AR34" s="20"/>
      <c r="AS34" s="20"/>
      <c r="AT34" s="19"/>
      <c r="AU34" s="19"/>
      <c r="AV34" s="19"/>
      <c r="AW34" s="19"/>
      <c r="AX34" s="19"/>
      <c r="AY34" s="19"/>
      <c r="AZ34" s="204"/>
      <c r="BA34" s="188"/>
      <c r="BB34" s="20"/>
      <c r="BC34" s="20"/>
      <c r="BD34" s="20"/>
      <c r="BE34" s="20"/>
      <c r="BF34" s="20"/>
      <c r="BG34" s="20"/>
    </row>
    <row r="35" spans="1:59" s="111" customFormat="1" ht="17.25" customHeight="1" thickBot="1">
      <c r="A35" s="203">
        <v>23</v>
      </c>
      <c r="B35" s="110" t="s">
        <v>80</v>
      </c>
      <c r="C35" s="151">
        <f t="shared" si="3"/>
        <v>2</v>
      </c>
      <c r="D35" s="24">
        <f t="shared" si="2"/>
        <v>45</v>
      </c>
      <c r="E35" s="23">
        <v>15</v>
      </c>
      <c r="F35" s="23"/>
      <c r="G35" s="23">
        <v>30</v>
      </c>
      <c r="H35" s="23"/>
      <c r="I35" s="23"/>
      <c r="J35" s="25" t="s">
        <v>27</v>
      </c>
      <c r="K35" s="26"/>
      <c r="L35" s="26"/>
      <c r="M35" s="26"/>
      <c r="N35" s="26"/>
      <c r="O35" s="26"/>
      <c r="P35" s="26"/>
      <c r="Q35" s="26"/>
      <c r="R35" s="27"/>
      <c r="S35" s="27"/>
      <c r="T35" s="27"/>
      <c r="U35" s="27"/>
      <c r="V35" s="27"/>
      <c r="W35" s="27"/>
      <c r="X35" s="27"/>
      <c r="Y35" s="26">
        <f>E35</f>
        <v>15</v>
      </c>
      <c r="Z35" s="26"/>
      <c r="AA35" s="26">
        <v>30</v>
      </c>
      <c r="AB35" s="26"/>
      <c r="AC35" s="26"/>
      <c r="AD35" s="26" t="s">
        <v>27</v>
      </c>
      <c r="AE35" s="26">
        <v>2</v>
      </c>
      <c r="AF35" s="27"/>
      <c r="AG35" s="27"/>
      <c r="AH35" s="27"/>
      <c r="AI35" s="27"/>
      <c r="AJ35" s="27"/>
      <c r="AK35" s="27"/>
      <c r="AL35" s="27"/>
      <c r="AM35" s="26"/>
      <c r="AN35" s="26"/>
      <c r="AO35" s="26"/>
      <c r="AP35" s="26"/>
      <c r="AQ35" s="26"/>
      <c r="AR35" s="26"/>
      <c r="AS35" s="26"/>
      <c r="AT35" s="27"/>
      <c r="AU35" s="27"/>
      <c r="AV35" s="27"/>
      <c r="AW35" s="27"/>
      <c r="AX35" s="27"/>
      <c r="AY35" s="27"/>
      <c r="AZ35" s="209"/>
      <c r="BA35" s="193"/>
      <c r="BB35" s="26"/>
      <c r="BC35" s="26"/>
      <c r="BD35" s="26"/>
      <c r="BE35" s="26"/>
      <c r="BF35" s="26"/>
      <c r="BG35" s="26"/>
    </row>
    <row r="36" spans="1:59" s="112" customFormat="1" ht="17.25" customHeight="1" thickTop="1">
      <c r="A36" s="203">
        <v>24</v>
      </c>
      <c r="B36" s="105" t="s">
        <v>82</v>
      </c>
      <c r="C36" s="42">
        <f>AL36</f>
        <v>2</v>
      </c>
      <c r="D36" s="43">
        <v>45</v>
      </c>
      <c r="E36" s="42">
        <v>15</v>
      </c>
      <c r="F36" s="42"/>
      <c r="G36" s="42">
        <v>30</v>
      </c>
      <c r="H36" s="42"/>
      <c r="I36" s="42"/>
      <c r="J36" s="44" t="s">
        <v>27</v>
      </c>
      <c r="K36" s="45"/>
      <c r="L36" s="45"/>
      <c r="M36" s="45"/>
      <c r="N36" s="45"/>
      <c r="O36" s="45"/>
      <c r="P36" s="45"/>
      <c r="Q36" s="45"/>
      <c r="R36" s="46"/>
      <c r="S36" s="46"/>
      <c r="T36" s="46"/>
      <c r="U36" s="46"/>
      <c r="V36" s="46"/>
      <c r="W36" s="46"/>
      <c r="X36" s="46"/>
      <c r="Y36" s="45"/>
      <c r="Z36" s="45"/>
      <c r="AA36" s="45"/>
      <c r="AB36" s="45"/>
      <c r="AC36" s="45"/>
      <c r="AD36" s="45"/>
      <c r="AE36" s="45"/>
      <c r="AF36" s="46">
        <f>E36</f>
        <v>15</v>
      </c>
      <c r="AG36" s="46"/>
      <c r="AH36" s="46">
        <f>G36</f>
        <v>30</v>
      </c>
      <c r="AI36" s="46"/>
      <c r="AJ36" s="46"/>
      <c r="AK36" s="46" t="str">
        <f>J36</f>
        <v>Z</v>
      </c>
      <c r="AL36" s="46">
        <v>2</v>
      </c>
      <c r="AM36" s="45"/>
      <c r="AN36" s="45"/>
      <c r="AO36" s="45"/>
      <c r="AP36" s="45"/>
      <c r="AQ36" s="45"/>
      <c r="AR36" s="45"/>
      <c r="AS36" s="45"/>
      <c r="AT36" s="46"/>
      <c r="AU36" s="46"/>
      <c r="AV36" s="46"/>
      <c r="AW36" s="46"/>
      <c r="AX36" s="46"/>
      <c r="AY36" s="46"/>
      <c r="AZ36" s="208"/>
      <c r="BA36" s="192"/>
      <c r="BB36" s="45"/>
      <c r="BC36" s="45"/>
      <c r="BD36" s="45"/>
      <c r="BE36" s="45"/>
      <c r="BF36" s="45"/>
      <c r="BG36" s="45"/>
    </row>
    <row r="37" spans="1:59" ht="17.25" customHeight="1">
      <c r="A37" s="203">
        <v>25</v>
      </c>
      <c r="B37" s="113" t="s">
        <v>83</v>
      </c>
      <c r="C37" s="50">
        <f>AL37</f>
        <v>3</v>
      </c>
      <c r="D37" s="51">
        <f t="shared" ref="D37:D42" si="4">SUM(E37:I37)</f>
        <v>45</v>
      </c>
      <c r="E37" s="50">
        <v>15</v>
      </c>
      <c r="F37" s="50"/>
      <c r="G37" s="50">
        <v>30</v>
      </c>
      <c r="H37" s="50"/>
      <c r="I37" s="50"/>
      <c r="J37" s="52" t="s">
        <v>26</v>
      </c>
      <c r="K37" s="53"/>
      <c r="L37" s="53"/>
      <c r="M37" s="53"/>
      <c r="N37" s="53"/>
      <c r="O37" s="53"/>
      <c r="P37" s="53"/>
      <c r="Q37" s="53"/>
      <c r="R37" s="54"/>
      <c r="S37" s="54"/>
      <c r="T37" s="54"/>
      <c r="U37" s="54"/>
      <c r="V37" s="54"/>
      <c r="W37" s="54"/>
      <c r="X37" s="54"/>
      <c r="Y37" s="53"/>
      <c r="Z37" s="53"/>
      <c r="AA37" s="53"/>
      <c r="AB37" s="53"/>
      <c r="AC37" s="53"/>
      <c r="AD37" s="53"/>
      <c r="AE37" s="53"/>
      <c r="AF37" s="54">
        <f>E37</f>
        <v>15</v>
      </c>
      <c r="AG37" s="54"/>
      <c r="AH37" s="54">
        <f>G37</f>
        <v>30</v>
      </c>
      <c r="AI37" s="54"/>
      <c r="AJ37" s="54"/>
      <c r="AK37" s="54" t="str">
        <f>J37</f>
        <v>E</v>
      </c>
      <c r="AL37" s="54">
        <v>3</v>
      </c>
      <c r="AM37" s="53"/>
      <c r="AN37" s="53"/>
      <c r="AO37" s="53"/>
      <c r="AP37" s="53"/>
      <c r="AQ37" s="53"/>
      <c r="AR37" s="53"/>
      <c r="AS37" s="53"/>
      <c r="AT37" s="19"/>
      <c r="AU37" s="19"/>
      <c r="AV37" s="19"/>
      <c r="AW37" s="19"/>
      <c r="AX37" s="19"/>
      <c r="AY37" s="19"/>
      <c r="AZ37" s="204"/>
      <c r="BA37" s="194"/>
      <c r="BB37" s="53"/>
      <c r="BC37" s="53"/>
      <c r="BD37" s="53"/>
      <c r="BE37" s="53"/>
      <c r="BF37" s="53"/>
      <c r="BG37" s="53"/>
    </row>
    <row r="38" spans="1:59" ht="17.25" customHeight="1">
      <c r="A38" s="203">
        <v>26</v>
      </c>
      <c r="B38" s="114" t="s">
        <v>84</v>
      </c>
      <c r="C38" s="152">
        <f>AL38</f>
        <v>2</v>
      </c>
      <c r="D38" s="51">
        <f t="shared" si="4"/>
        <v>30</v>
      </c>
      <c r="E38" s="50"/>
      <c r="F38" s="50"/>
      <c r="G38" s="50">
        <v>30</v>
      </c>
      <c r="H38" s="55"/>
      <c r="I38" s="55"/>
      <c r="J38" s="56" t="s">
        <v>27</v>
      </c>
      <c r="K38" s="57"/>
      <c r="L38" s="57"/>
      <c r="M38" s="57"/>
      <c r="N38" s="57"/>
      <c r="O38" s="57"/>
      <c r="P38" s="57"/>
      <c r="Q38" s="57"/>
      <c r="R38" s="58"/>
      <c r="S38" s="58"/>
      <c r="T38" s="58"/>
      <c r="U38" s="58"/>
      <c r="V38" s="58"/>
      <c r="W38" s="58"/>
      <c r="X38" s="58"/>
      <c r="Y38" s="57"/>
      <c r="Z38" s="57"/>
      <c r="AA38" s="57"/>
      <c r="AB38" s="57"/>
      <c r="AC38" s="57"/>
      <c r="AD38" s="57"/>
      <c r="AE38" s="57"/>
      <c r="AF38" s="19"/>
      <c r="AG38" s="19"/>
      <c r="AH38" s="54">
        <f>G38</f>
        <v>30</v>
      </c>
      <c r="AI38" s="54"/>
      <c r="AJ38" s="54"/>
      <c r="AK38" s="54" t="str">
        <f>J38</f>
        <v>Z</v>
      </c>
      <c r="AL38" s="54">
        <v>2</v>
      </c>
      <c r="AM38" s="53"/>
      <c r="AN38" s="53"/>
      <c r="AO38" s="20"/>
      <c r="AP38" s="20"/>
      <c r="AQ38" s="20"/>
      <c r="AR38" s="20"/>
      <c r="AS38" s="20"/>
      <c r="AT38" s="58"/>
      <c r="AU38" s="58"/>
      <c r="AV38" s="58"/>
      <c r="AW38" s="58"/>
      <c r="AX38" s="58"/>
      <c r="AY38" s="58"/>
      <c r="AZ38" s="210"/>
      <c r="BA38" s="194"/>
      <c r="BB38" s="53"/>
      <c r="BC38" s="20"/>
      <c r="BD38" s="20"/>
      <c r="BE38" s="20"/>
      <c r="BF38" s="20"/>
      <c r="BG38" s="20"/>
    </row>
    <row r="39" spans="1:59" s="49" customFormat="1" ht="17.25" customHeight="1" thickBot="1">
      <c r="A39" s="203">
        <v>27</v>
      </c>
      <c r="B39" s="13" t="s">
        <v>85</v>
      </c>
      <c r="C39" s="169">
        <f>AL39</f>
        <v>1</v>
      </c>
      <c r="D39" s="24">
        <f t="shared" si="4"/>
        <v>30</v>
      </c>
      <c r="E39" s="21"/>
      <c r="F39" s="21">
        <f>AG39</f>
        <v>30</v>
      </c>
      <c r="G39" s="21"/>
      <c r="H39" s="21"/>
      <c r="I39" s="21"/>
      <c r="J39" s="22" t="s">
        <v>27</v>
      </c>
      <c r="K39" s="20"/>
      <c r="L39" s="20"/>
      <c r="M39" s="20"/>
      <c r="N39" s="20"/>
      <c r="O39" s="20"/>
      <c r="P39" s="20"/>
      <c r="Q39" s="20"/>
      <c r="R39" s="19"/>
      <c r="S39" s="19"/>
      <c r="T39" s="19"/>
      <c r="U39" s="19"/>
      <c r="V39" s="19"/>
      <c r="W39" s="19"/>
      <c r="X39" s="19"/>
      <c r="Y39" s="20"/>
      <c r="Z39" s="20"/>
      <c r="AA39" s="20"/>
      <c r="AB39" s="20"/>
      <c r="AC39" s="20"/>
      <c r="AD39" s="20"/>
      <c r="AE39" s="20"/>
      <c r="AF39" s="19"/>
      <c r="AG39" s="19">
        <v>30</v>
      </c>
      <c r="AH39" s="19"/>
      <c r="AI39" s="19"/>
      <c r="AJ39" s="19"/>
      <c r="AK39" s="19" t="s">
        <v>27</v>
      </c>
      <c r="AL39" s="98">
        <v>1</v>
      </c>
      <c r="AM39" s="20"/>
      <c r="AN39" s="20"/>
      <c r="AO39" s="20"/>
      <c r="AP39" s="20"/>
      <c r="AQ39" s="20"/>
      <c r="AR39" s="20"/>
      <c r="AS39" s="20"/>
      <c r="AT39" s="19"/>
      <c r="AU39" s="19"/>
      <c r="AV39" s="19"/>
      <c r="AW39" s="19"/>
      <c r="AX39" s="19"/>
      <c r="AY39" s="19"/>
      <c r="AZ39" s="204"/>
      <c r="BA39" s="188"/>
      <c r="BB39" s="20"/>
      <c r="BC39" s="20"/>
      <c r="BD39" s="20"/>
      <c r="BE39" s="20"/>
      <c r="BF39" s="20"/>
      <c r="BG39" s="20"/>
    </row>
    <row r="40" spans="1:59" s="47" customFormat="1" ht="17.25" customHeight="1" thickTop="1">
      <c r="A40" s="203">
        <v>28</v>
      </c>
      <c r="B40" s="105" t="s">
        <v>87</v>
      </c>
      <c r="C40" s="42">
        <f t="shared" ref="C40:C45" si="5">AS40</f>
        <v>3</v>
      </c>
      <c r="D40" s="43">
        <f t="shared" si="4"/>
        <v>30</v>
      </c>
      <c r="E40" s="42"/>
      <c r="F40" s="42"/>
      <c r="G40" s="42">
        <f t="shared" ref="G40:G45" si="6">AO40</f>
        <v>30</v>
      </c>
      <c r="H40" s="42"/>
      <c r="I40" s="42"/>
      <c r="J40" s="44" t="s">
        <v>27</v>
      </c>
      <c r="K40" s="45"/>
      <c r="L40" s="45"/>
      <c r="M40" s="45"/>
      <c r="N40" s="45"/>
      <c r="O40" s="45"/>
      <c r="P40" s="45"/>
      <c r="Q40" s="45"/>
      <c r="R40" s="46"/>
      <c r="S40" s="46"/>
      <c r="T40" s="46"/>
      <c r="U40" s="46"/>
      <c r="V40" s="46"/>
      <c r="W40" s="46"/>
      <c r="X40" s="46"/>
      <c r="Y40" s="45"/>
      <c r="Z40" s="45"/>
      <c r="AA40" s="45"/>
      <c r="AB40" s="45"/>
      <c r="AC40" s="45"/>
      <c r="AD40" s="45"/>
      <c r="AE40" s="45"/>
      <c r="AF40" s="46"/>
      <c r="AG40" s="46"/>
      <c r="AH40" s="46"/>
      <c r="AI40" s="46"/>
      <c r="AJ40" s="46"/>
      <c r="AK40" s="46"/>
      <c r="AL40" s="46"/>
      <c r="AM40" s="45"/>
      <c r="AN40" s="45"/>
      <c r="AO40" s="45">
        <v>30</v>
      </c>
      <c r="AP40" s="45"/>
      <c r="AQ40" s="45"/>
      <c r="AR40" s="45" t="s">
        <v>27</v>
      </c>
      <c r="AS40" s="45">
        <v>3</v>
      </c>
      <c r="AT40" s="46"/>
      <c r="AU40" s="46"/>
      <c r="AV40" s="46"/>
      <c r="AW40" s="46"/>
      <c r="AX40" s="46"/>
      <c r="AY40" s="46"/>
      <c r="AZ40" s="208"/>
      <c r="BA40" s="192"/>
      <c r="BB40" s="45"/>
      <c r="BC40" s="45"/>
      <c r="BD40" s="45"/>
      <c r="BE40" s="45"/>
      <c r="BF40" s="45"/>
      <c r="BG40" s="45"/>
    </row>
    <row r="41" spans="1:59" ht="17.25" customHeight="1">
      <c r="A41" s="203">
        <v>29</v>
      </c>
      <c r="B41" s="104" t="s">
        <v>88</v>
      </c>
      <c r="C41" s="153">
        <f t="shared" si="5"/>
        <v>3</v>
      </c>
      <c r="D41" s="36">
        <f t="shared" si="4"/>
        <v>45</v>
      </c>
      <c r="E41" s="40">
        <f>AM41</f>
        <v>15</v>
      </c>
      <c r="F41" s="41"/>
      <c r="G41" s="40">
        <f t="shared" si="6"/>
        <v>30</v>
      </c>
      <c r="H41" s="41"/>
      <c r="I41" s="41"/>
      <c r="J41" s="59" t="s">
        <v>27</v>
      </c>
      <c r="K41" s="4"/>
      <c r="L41" s="4"/>
      <c r="M41" s="4"/>
      <c r="N41" s="4"/>
      <c r="O41" s="4"/>
      <c r="P41" s="4"/>
      <c r="Q41" s="4"/>
      <c r="R41" s="5"/>
      <c r="S41" s="5"/>
      <c r="T41" s="5"/>
      <c r="U41" s="5"/>
      <c r="V41" s="5"/>
      <c r="W41" s="5"/>
      <c r="X41" s="5"/>
      <c r="Y41" s="4"/>
      <c r="Z41" s="4"/>
      <c r="AA41" s="4"/>
      <c r="AB41" s="4"/>
      <c r="AC41" s="4"/>
      <c r="AD41" s="4"/>
      <c r="AE41" s="4"/>
      <c r="AF41" s="5"/>
      <c r="AG41" s="5"/>
      <c r="AH41" s="5"/>
      <c r="AI41" s="5"/>
      <c r="AJ41" s="5"/>
      <c r="AK41" s="5"/>
      <c r="AL41" s="5"/>
      <c r="AM41" s="20">
        <v>15</v>
      </c>
      <c r="AN41" s="20"/>
      <c r="AO41" s="20">
        <v>30</v>
      </c>
      <c r="AP41" s="20"/>
      <c r="AQ41" s="20"/>
      <c r="AR41" s="20" t="str">
        <f>J41</f>
        <v>Z</v>
      </c>
      <c r="AS41" s="20">
        <v>3</v>
      </c>
      <c r="AT41" s="5"/>
      <c r="AU41" s="5"/>
      <c r="AV41" s="5"/>
      <c r="AW41" s="5"/>
      <c r="AX41" s="5"/>
      <c r="AY41" s="5"/>
      <c r="AZ41" s="201"/>
      <c r="BA41" s="188"/>
      <c r="BB41" s="20"/>
      <c r="BC41" s="20"/>
      <c r="BD41" s="20"/>
      <c r="BE41" s="20"/>
      <c r="BF41" s="20"/>
      <c r="BG41" s="20"/>
    </row>
    <row r="42" spans="1:59" s="49" customFormat="1" ht="17.25" customHeight="1">
      <c r="A42" s="203">
        <v>30</v>
      </c>
      <c r="B42" s="103" t="s">
        <v>89</v>
      </c>
      <c r="C42" s="94">
        <f t="shared" si="5"/>
        <v>2</v>
      </c>
      <c r="D42" s="36">
        <f t="shared" si="4"/>
        <v>45</v>
      </c>
      <c r="E42" s="21">
        <f>AM42</f>
        <v>15</v>
      </c>
      <c r="F42" s="21"/>
      <c r="G42" s="21">
        <f t="shared" si="6"/>
        <v>30</v>
      </c>
      <c r="H42" s="21"/>
      <c r="I42" s="21"/>
      <c r="J42" s="22" t="s">
        <v>27</v>
      </c>
      <c r="K42" s="20"/>
      <c r="L42" s="20"/>
      <c r="M42" s="20"/>
      <c r="N42" s="20"/>
      <c r="O42" s="20"/>
      <c r="P42" s="20"/>
      <c r="Q42" s="20"/>
      <c r="R42" s="19"/>
      <c r="S42" s="19"/>
      <c r="T42" s="19"/>
      <c r="U42" s="19"/>
      <c r="V42" s="19"/>
      <c r="W42" s="19"/>
      <c r="X42" s="19"/>
      <c r="Y42" s="20"/>
      <c r="Z42" s="20"/>
      <c r="AA42" s="20"/>
      <c r="AB42" s="20"/>
      <c r="AC42" s="20"/>
      <c r="AD42" s="20"/>
      <c r="AE42" s="20"/>
      <c r="AF42" s="19"/>
      <c r="AG42" s="19"/>
      <c r="AH42" s="19"/>
      <c r="AI42" s="19"/>
      <c r="AJ42" s="19"/>
      <c r="AK42" s="19"/>
      <c r="AL42" s="19"/>
      <c r="AM42" s="20">
        <v>15</v>
      </c>
      <c r="AN42" s="20"/>
      <c r="AO42" s="20">
        <v>30</v>
      </c>
      <c r="AP42" s="20"/>
      <c r="AQ42" s="20"/>
      <c r="AR42" s="20" t="s">
        <v>27</v>
      </c>
      <c r="AS42" s="20">
        <v>2</v>
      </c>
      <c r="AT42" s="19"/>
      <c r="AU42" s="19"/>
      <c r="AV42" s="19"/>
      <c r="AW42" s="19"/>
      <c r="AX42" s="19"/>
      <c r="AY42" s="19"/>
      <c r="AZ42" s="204"/>
      <c r="BA42" s="188"/>
      <c r="BB42" s="20"/>
      <c r="BC42" s="20"/>
      <c r="BD42" s="20"/>
      <c r="BE42" s="20"/>
      <c r="BF42" s="20"/>
      <c r="BG42" s="20"/>
    </row>
    <row r="43" spans="1:59" ht="17.25" customHeight="1">
      <c r="A43" s="203">
        <v>31</v>
      </c>
      <c r="B43" s="13" t="s">
        <v>94</v>
      </c>
      <c r="C43" s="40">
        <f t="shared" si="5"/>
        <v>2</v>
      </c>
      <c r="D43" s="36">
        <v>45</v>
      </c>
      <c r="E43" s="40">
        <f>AM43</f>
        <v>15</v>
      </c>
      <c r="F43" s="40"/>
      <c r="G43" s="40">
        <f t="shared" si="6"/>
        <v>30</v>
      </c>
      <c r="H43" s="40"/>
      <c r="I43" s="40"/>
      <c r="J43" s="2" t="s">
        <v>27</v>
      </c>
      <c r="K43" s="60"/>
      <c r="L43" s="60"/>
      <c r="M43" s="60"/>
      <c r="N43" s="60"/>
      <c r="O43" s="60"/>
      <c r="P43" s="60"/>
      <c r="Q43" s="60"/>
      <c r="R43" s="61"/>
      <c r="S43" s="61"/>
      <c r="T43" s="61"/>
      <c r="U43" s="61"/>
      <c r="V43" s="61"/>
      <c r="W43" s="61"/>
      <c r="X43" s="61"/>
      <c r="Y43" s="60"/>
      <c r="Z43" s="60"/>
      <c r="AA43" s="60"/>
      <c r="AB43" s="60"/>
      <c r="AC43" s="60"/>
      <c r="AD43" s="60"/>
      <c r="AE43" s="60"/>
      <c r="AF43" s="61"/>
      <c r="AG43" s="61"/>
      <c r="AH43" s="61"/>
      <c r="AI43" s="61"/>
      <c r="AJ43" s="61"/>
      <c r="AK43" s="61"/>
      <c r="AL43" s="61"/>
      <c r="AM43" s="20">
        <v>15</v>
      </c>
      <c r="AN43" s="20"/>
      <c r="AO43" s="20">
        <v>30</v>
      </c>
      <c r="AP43" s="20"/>
      <c r="AQ43" s="20"/>
      <c r="AR43" s="20" t="s">
        <v>27</v>
      </c>
      <c r="AS43" s="20">
        <v>2</v>
      </c>
      <c r="AT43" s="61"/>
      <c r="AU43" s="61"/>
      <c r="AV43" s="61"/>
      <c r="AW43" s="61"/>
      <c r="AX43" s="61"/>
      <c r="AY43" s="61"/>
      <c r="AZ43" s="211"/>
      <c r="BA43" s="188"/>
      <c r="BB43" s="20"/>
      <c r="BC43" s="20"/>
      <c r="BD43" s="20"/>
      <c r="BE43" s="20"/>
      <c r="BF43" s="20"/>
      <c r="BG43" s="20"/>
    </row>
    <row r="44" spans="1:59" ht="17.25" customHeight="1">
      <c r="A44" s="203">
        <v>32</v>
      </c>
      <c r="B44" s="13" t="s">
        <v>95</v>
      </c>
      <c r="C44" s="40">
        <f t="shared" si="5"/>
        <v>2</v>
      </c>
      <c r="D44" s="36">
        <f>G44</f>
        <v>30</v>
      </c>
      <c r="E44" s="40"/>
      <c r="F44" s="40"/>
      <c r="G44" s="40">
        <f t="shared" si="6"/>
        <v>30</v>
      </c>
      <c r="H44" s="40"/>
      <c r="I44" s="40"/>
      <c r="J44" s="2" t="s">
        <v>27</v>
      </c>
      <c r="K44" s="60"/>
      <c r="L44" s="60"/>
      <c r="M44" s="60"/>
      <c r="N44" s="60"/>
      <c r="O44" s="60"/>
      <c r="P44" s="60"/>
      <c r="Q44" s="60"/>
      <c r="R44" s="61"/>
      <c r="S44" s="61"/>
      <c r="T44" s="61"/>
      <c r="U44" s="61"/>
      <c r="V44" s="61"/>
      <c r="W44" s="61"/>
      <c r="X44" s="61"/>
      <c r="Y44" s="60"/>
      <c r="Z44" s="60"/>
      <c r="AA44" s="60"/>
      <c r="AB44" s="60"/>
      <c r="AC44" s="60"/>
      <c r="AD44" s="60"/>
      <c r="AE44" s="60"/>
      <c r="AF44" s="61"/>
      <c r="AG44" s="61"/>
      <c r="AH44" s="61"/>
      <c r="AI44" s="61"/>
      <c r="AJ44" s="61"/>
      <c r="AK44" s="61"/>
      <c r="AL44" s="61"/>
      <c r="AM44" s="20"/>
      <c r="AN44" s="20"/>
      <c r="AO44" s="20">
        <v>30</v>
      </c>
      <c r="AP44" s="20"/>
      <c r="AQ44" s="20"/>
      <c r="AR44" s="20" t="s">
        <v>27</v>
      </c>
      <c r="AS44" s="20">
        <v>2</v>
      </c>
      <c r="AT44" s="61"/>
      <c r="AU44" s="61"/>
      <c r="AV44" s="61"/>
      <c r="AW44" s="61"/>
      <c r="AX44" s="61"/>
      <c r="AY44" s="61"/>
      <c r="AZ44" s="211"/>
      <c r="BA44" s="188"/>
      <c r="BB44" s="20"/>
      <c r="BC44" s="20"/>
      <c r="BD44" s="20"/>
      <c r="BE44" s="20"/>
      <c r="BF44" s="20"/>
      <c r="BG44" s="20"/>
    </row>
    <row r="45" spans="1:59" ht="17.25" customHeight="1" thickBot="1">
      <c r="A45" s="203">
        <v>33</v>
      </c>
      <c r="B45" s="115" t="s">
        <v>90</v>
      </c>
      <c r="C45" s="154">
        <f t="shared" si="5"/>
        <v>4</v>
      </c>
      <c r="D45" s="36">
        <f>SUM(E45:I45)</f>
        <v>45</v>
      </c>
      <c r="E45" s="40">
        <f>AM45</f>
        <v>15</v>
      </c>
      <c r="F45" s="41"/>
      <c r="G45" s="40">
        <f t="shared" si="6"/>
        <v>30</v>
      </c>
      <c r="H45" s="41"/>
      <c r="I45" s="41"/>
      <c r="J45" s="59" t="s">
        <v>27</v>
      </c>
      <c r="K45" s="4"/>
      <c r="L45" s="4"/>
      <c r="M45" s="4"/>
      <c r="N45" s="4"/>
      <c r="O45" s="4"/>
      <c r="P45" s="4"/>
      <c r="Q45" s="4"/>
      <c r="R45" s="5"/>
      <c r="S45" s="5"/>
      <c r="T45" s="5"/>
      <c r="U45" s="5"/>
      <c r="V45" s="5"/>
      <c r="W45" s="5"/>
      <c r="X45" s="5"/>
      <c r="Y45" s="4"/>
      <c r="Z45" s="4"/>
      <c r="AA45" s="4"/>
      <c r="AB45" s="4"/>
      <c r="AC45" s="4"/>
      <c r="AD45" s="4"/>
      <c r="AE45" s="4"/>
      <c r="AF45" s="5"/>
      <c r="AG45" s="5"/>
      <c r="AH45" s="5"/>
      <c r="AI45" s="5"/>
      <c r="AJ45" s="5"/>
      <c r="AK45" s="5"/>
      <c r="AL45" s="5"/>
      <c r="AM45" s="20">
        <v>15</v>
      </c>
      <c r="AN45" s="20"/>
      <c r="AO45" s="20">
        <v>30</v>
      </c>
      <c r="AP45" s="20"/>
      <c r="AQ45" s="20"/>
      <c r="AR45" s="20" t="str">
        <f>J45</f>
        <v>Z</v>
      </c>
      <c r="AS45" s="20">
        <v>4</v>
      </c>
      <c r="AT45" s="5"/>
      <c r="AU45" s="5"/>
      <c r="AV45" s="5"/>
      <c r="AW45" s="5"/>
      <c r="AX45" s="5"/>
      <c r="AY45" s="5"/>
      <c r="AZ45" s="201"/>
      <c r="BA45" s="188"/>
      <c r="BB45" s="20"/>
      <c r="BC45" s="20"/>
      <c r="BD45" s="20"/>
      <c r="BE45" s="20"/>
      <c r="BF45" s="20"/>
      <c r="BG45" s="20"/>
    </row>
    <row r="46" spans="1:59" s="47" customFormat="1" ht="17.25" customHeight="1" thickTop="1">
      <c r="A46" s="203">
        <v>34</v>
      </c>
      <c r="B46" s="116" t="s">
        <v>91</v>
      </c>
      <c r="C46" s="62">
        <f>AZ46</f>
        <v>3</v>
      </c>
      <c r="D46" s="43">
        <f>SUM(E46:I46)</f>
        <v>30</v>
      </c>
      <c r="E46" s="63"/>
      <c r="F46" s="64"/>
      <c r="G46" s="63">
        <f>AV46</f>
        <v>30</v>
      </c>
      <c r="H46" s="62"/>
      <c r="I46" s="62"/>
      <c r="J46" s="65" t="s">
        <v>26</v>
      </c>
      <c r="K46" s="66"/>
      <c r="L46" s="66"/>
      <c r="M46" s="66"/>
      <c r="N46" s="66"/>
      <c r="O46" s="66"/>
      <c r="P46" s="66"/>
      <c r="Q46" s="66"/>
      <c r="R46" s="67"/>
      <c r="S46" s="67"/>
      <c r="T46" s="67"/>
      <c r="U46" s="67"/>
      <c r="V46" s="67"/>
      <c r="W46" s="67"/>
      <c r="X46" s="67"/>
      <c r="Y46" s="66"/>
      <c r="Z46" s="66"/>
      <c r="AA46" s="66"/>
      <c r="AB46" s="66"/>
      <c r="AC46" s="66"/>
      <c r="AD46" s="66"/>
      <c r="AE46" s="66"/>
      <c r="AF46" s="67"/>
      <c r="AG46" s="67"/>
      <c r="AH46" s="67"/>
      <c r="AI46" s="67"/>
      <c r="AJ46" s="67"/>
      <c r="AK46" s="67"/>
      <c r="AL46" s="67"/>
      <c r="AM46" s="45"/>
      <c r="AN46" s="45"/>
      <c r="AO46" s="45"/>
      <c r="AP46" s="45"/>
      <c r="AQ46" s="45"/>
      <c r="AR46" s="45"/>
      <c r="AS46" s="45"/>
      <c r="AT46" s="68"/>
      <c r="AU46" s="68"/>
      <c r="AV46" s="68">
        <v>30</v>
      </c>
      <c r="AW46" s="68"/>
      <c r="AX46" s="68"/>
      <c r="AY46" s="68" t="s">
        <v>27</v>
      </c>
      <c r="AZ46" s="212">
        <v>3</v>
      </c>
      <c r="BA46" s="192"/>
      <c r="BB46" s="45"/>
      <c r="BC46" s="45"/>
      <c r="BD46" s="45"/>
      <c r="BE46" s="45"/>
      <c r="BF46" s="45"/>
      <c r="BG46" s="45"/>
    </row>
    <row r="47" spans="1:59" s="125" customFormat="1" ht="17.25" customHeight="1">
      <c r="A47" s="203">
        <v>35</v>
      </c>
      <c r="B47" s="117" t="s">
        <v>86</v>
      </c>
      <c r="C47" s="118">
        <f>AZ47</f>
        <v>2</v>
      </c>
      <c r="D47" s="48">
        <f>G47</f>
        <v>30</v>
      </c>
      <c r="E47" s="119"/>
      <c r="F47" s="120"/>
      <c r="G47" s="119">
        <f>AV47</f>
        <v>30</v>
      </c>
      <c r="H47" s="118"/>
      <c r="I47" s="118"/>
      <c r="J47" s="121" t="s">
        <v>27</v>
      </c>
      <c r="K47" s="122"/>
      <c r="L47" s="122"/>
      <c r="M47" s="122"/>
      <c r="N47" s="122"/>
      <c r="O47" s="122"/>
      <c r="P47" s="122"/>
      <c r="Q47" s="122"/>
      <c r="R47" s="123"/>
      <c r="S47" s="123"/>
      <c r="T47" s="123"/>
      <c r="U47" s="123"/>
      <c r="V47" s="123"/>
      <c r="W47" s="123"/>
      <c r="X47" s="123"/>
      <c r="Y47" s="122"/>
      <c r="Z47" s="122"/>
      <c r="AA47" s="122"/>
      <c r="AB47" s="122"/>
      <c r="AC47" s="122"/>
      <c r="AD47" s="122"/>
      <c r="AE47" s="122"/>
      <c r="AF47" s="123"/>
      <c r="AG47" s="123"/>
      <c r="AH47" s="123"/>
      <c r="AI47" s="123"/>
      <c r="AJ47" s="123"/>
      <c r="AK47" s="123"/>
      <c r="AL47" s="123"/>
      <c r="AM47" s="34"/>
      <c r="AN47" s="34"/>
      <c r="AO47" s="34"/>
      <c r="AP47" s="34"/>
      <c r="AQ47" s="34"/>
      <c r="AR47" s="34"/>
      <c r="AS47" s="34"/>
      <c r="AT47" s="124"/>
      <c r="AU47" s="124"/>
      <c r="AV47" s="124">
        <v>30</v>
      </c>
      <c r="AW47" s="124"/>
      <c r="AX47" s="124"/>
      <c r="AY47" s="124" t="s">
        <v>27</v>
      </c>
      <c r="AZ47" s="213">
        <v>2</v>
      </c>
      <c r="BA47" s="190"/>
      <c r="BB47" s="34"/>
      <c r="BC47" s="34"/>
      <c r="BD47" s="34"/>
      <c r="BE47" s="34"/>
      <c r="BF47" s="34"/>
      <c r="BG47" s="34"/>
    </row>
    <row r="48" spans="1:59" s="87" customFormat="1" ht="17.25" customHeight="1">
      <c r="A48" s="203">
        <v>36</v>
      </c>
      <c r="B48" s="126" t="s">
        <v>39</v>
      </c>
      <c r="C48" s="127">
        <f>AZ48</f>
        <v>2</v>
      </c>
      <c r="D48" s="51">
        <f>SUM(E48:G48)</f>
        <v>30</v>
      </c>
      <c r="E48" s="128">
        <f>AT48</f>
        <v>15</v>
      </c>
      <c r="F48" s="55"/>
      <c r="G48" s="128">
        <f>AV48</f>
        <v>15</v>
      </c>
      <c r="H48" s="127"/>
      <c r="I48" s="127"/>
      <c r="J48" s="56" t="s">
        <v>27</v>
      </c>
      <c r="K48" s="57"/>
      <c r="L48" s="57"/>
      <c r="M48" s="57"/>
      <c r="N48" s="57"/>
      <c r="O48" s="57"/>
      <c r="P48" s="57"/>
      <c r="Q48" s="57"/>
      <c r="R48" s="58"/>
      <c r="S48" s="58"/>
      <c r="T48" s="58"/>
      <c r="U48" s="58"/>
      <c r="V48" s="58"/>
      <c r="W48" s="58"/>
      <c r="X48" s="58"/>
      <c r="Y48" s="57"/>
      <c r="Z48" s="57"/>
      <c r="AA48" s="57"/>
      <c r="AB48" s="57"/>
      <c r="AC48" s="57"/>
      <c r="AD48" s="57"/>
      <c r="AE48" s="57"/>
      <c r="AF48" s="58"/>
      <c r="AG48" s="58"/>
      <c r="AH48" s="58"/>
      <c r="AI48" s="58"/>
      <c r="AJ48" s="58"/>
      <c r="AK48" s="58"/>
      <c r="AL48" s="58"/>
      <c r="AM48" s="53"/>
      <c r="AN48" s="53"/>
      <c r="AO48" s="53"/>
      <c r="AP48" s="53"/>
      <c r="AQ48" s="53"/>
      <c r="AR48" s="53"/>
      <c r="AS48" s="53"/>
      <c r="AT48" s="129">
        <v>15</v>
      </c>
      <c r="AU48" s="129"/>
      <c r="AV48" s="129">
        <v>15</v>
      </c>
      <c r="AW48" s="129"/>
      <c r="AX48" s="129"/>
      <c r="AY48" s="129" t="s">
        <v>27</v>
      </c>
      <c r="AZ48" s="214">
        <v>2</v>
      </c>
      <c r="BA48" s="194"/>
      <c r="BB48" s="53"/>
      <c r="BC48" s="53"/>
      <c r="BD48" s="53"/>
      <c r="BE48" s="53"/>
      <c r="BF48" s="53"/>
      <c r="BG48" s="53"/>
    </row>
    <row r="49" spans="1:59" s="30" customFormat="1" ht="17.25" customHeight="1" thickBot="1">
      <c r="A49" s="203">
        <v>37</v>
      </c>
      <c r="B49" s="130" t="s">
        <v>96</v>
      </c>
      <c r="C49" s="131">
        <f>AZ49</f>
        <v>1</v>
      </c>
      <c r="D49" s="24">
        <f>SUM(E49:G49)</f>
        <v>10</v>
      </c>
      <c r="E49" s="132">
        <f>AT49</f>
        <v>10</v>
      </c>
      <c r="F49" s="133"/>
      <c r="G49" s="132"/>
      <c r="H49" s="131"/>
      <c r="I49" s="131"/>
      <c r="J49" s="134" t="s">
        <v>27</v>
      </c>
      <c r="K49" s="28"/>
      <c r="L49" s="28"/>
      <c r="M49" s="28"/>
      <c r="N49" s="28"/>
      <c r="O49" s="28"/>
      <c r="P49" s="28"/>
      <c r="Q49" s="28"/>
      <c r="R49" s="29"/>
      <c r="S49" s="29"/>
      <c r="T49" s="29"/>
      <c r="U49" s="29"/>
      <c r="V49" s="29"/>
      <c r="W49" s="29"/>
      <c r="X49" s="29"/>
      <c r="Y49" s="28"/>
      <c r="Z49" s="28"/>
      <c r="AA49" s="28"/>
      <c r="AB49" s="28"/>
      <c r="AC49" s="28"/>
      <c r="AD49" s="28"/>
      <c r="AE49" s="28"/>
      <c r="AF49" s="29"/>
      <c r="AG49" s="29"/>
      <c r="AH49" s="29"/>
      <c r="AI49" s="29"/>
      <c r="AJ49" s="29"/>
      <c r="AK49" s="29"/>
      <c r="AL49" s="29"/>
      <c r="AM49" s="26"/>
      <c r="AN49" s="26"/>
      <c r="AO49" s="26"/>
      <c r="AP49" s="26"/>
      <c r="AQ49" s="26"/>
      <c r="AR49" s="26"/>
      <c r="AS49" s="26"/>
      <c r="AT49" s="135">
        <v>10</v>
      </c>
      <c r="AU49" s="135"/>
      <c r="AV49" s="135"/>
      <c r="AW49" s="135"/>
      <c r="AX49" s="135"/>
      <c r="AY49" s="135" t="s">
        <v>27</v>
      </c>
      <c r="AZ49" s="215">
        <v>1</v>
      </c>
      <c r="BA49" s="193"/>
      <c r="BB49" s="26"/>
      <c r="BC49" s="26"/>
      <c r="BD49" s="26"/>
      <c r="BE49" s="26"/>
      <c r="BF49" s="26"/>
      <c r="BG49" s="26"/>
    </row>
    <row r="50" spans="1:59" s="47" customFormat="1" ht="17.25" customHeight="1" thickTop="1">
      <c r="A50" s="203">
        <v>38</v>
      </c>
      <c r="B50" s="136" t="s">
        <v>38</v>
      </c>
      <c r="C50" s="137">
        <f>BG50</f>
        <v>4</v>
      </c>
      <c r="D50" s="138">
        <f>SUM(E50:H50)</f>
        <v>30</v>
      </c>
      <c r="E50" s="139"/>
      <c r="F50" s="140"/>
      <c r="G50" s="139"/>
      <c r="H50" s="137">
        <f>BD50</f>
        <v>30</v>
      </c>
      <c r="I50" s="137"/>
      <c r="J50" s="141" t="s">
        <v>27</v>
      </c>
      <c r="K50" s="142"/>
      <c r="L50" s="142"/>
      <c r="M50" s="142"/>
      <c r="N50" s="142"/>
      <c r="O50" s="142"/>
      <c r="P50" s="142"/>
      <c r="Q50" s="142"/>
      <c r="R50" s="143"/>
      <c r="S50" s="143"/>
      <c r="T50" s="143"/>
      <c r="U50" s="143"/>
      <c r="V50" s="143"/>
      <c r="W50" s="143"/>
      <c r="X50" s="143"/>
      <c r="Y50" s="142"/>
      <c r="Z50" s="142"/>
      <c r="AA50" s="142"/>
      <c r="AB50" s="142"/>
      <c r="AC50" s="142"/>
      <c r="AD50" s="142"/>
      <c r="AE50" s="142"/>
      <c r="AF50" s="143"/>
      <c r="AG50" s="143"/>
      <c r="AH50" s="143"/>
      <c r="AI50" s="143"/>
      <c r="AJ50" s="143"/>
      <c r="AK50" s="143"/>
      <c r="AL50" s="143"/>
      <c r="AM50" s="144"/>
      <c r="AN50" s="144"/>
      <c r="AO50" s="144"/>
      <c r="AP50" s="144"/>
      <c r="AQ50" s="144"/>
      <c r="AR50" s="144"/>
      <c r="AS50" s="144"/>
      <c r="AT50" s="145"/>
      <c r="AU50" s="145"/>
      <c r="AV50" s="145"/>
      <c r="AW50" s="145"/>
      <c r="AX50" s="145"/>
      <c r="AY50" s="145"/>
      <c r="AZ50" s="216"/>
      <c r="BA50" s="195"/>
      <c r="BB50" s="144"/>
      <c r="BC50" s="144"/>
      <c r="BD50" s="144">
        <v>30</v>
      </c>
      <c r="BE50" s="144"/>
      <c r="BF50" s="144" t="s">
        <v>27</v>
      </c>
      <c r="BG50" s="178">
        <v>4</v>
      </c>
    </row>
    <row r="51" spans="1:59" s="49" customFormat="1" ht="17.25" customHeight="1">
      <c r="A51" s="203">
        <v>39</v>
      </c>
      <c r="B51" s="126" t="s">
        <v>37</v>
      </c>
      <c r="C51" s="127">
        <v>2</v>
      </c>
      <c r="D51" s="51">
        <f>SUM(E51:F51)</f>
        <v>30</v>
      </c>
      <c r="E51" s="128">
        <f>BA51</f>
        <v>15</v>
      </c>
      <c r="F51" s="128">
        <f>BB51</f>
        <v>15</v>
      </c>
      <c r="G51" s="128"/>
      <c r="H51" s="127"/>
      <c r="I51" s="127"/>
      <c r="J51" s="56" t="s">
        <v>27</v>
      </c>
      <c r="K51" s="57"/>
      <c r="L51" s="57"/>
      <c r="M51" s="57"/>
      <c r="N51" s="57"/>
      <c r="O51" s="57"/>
      <c r="P51" s="57"/>
      <c r="Q51" s="57"/>
      <c r="R51" s="58"/>
      <c r="S51" s="58"/>
      <c r="T51" s="58"/>
      <c r="U51" s="58"/>
      <c r="V51" s="58"/>
      <c r="W51" s="58"/>
      <c r="X51" s="58"/>
      <c r="Y51" s="57"/>
      <c r="Z51" s="57"/>
      <c r="AA51" s="57"/>
      <c r="AB51" s="57"/>
      <c r="AC51" s="57"/>
      <c r="AD51" s="57"/>
      <c r="AE51" s="57"/>
      <c r="AF51" s="58"/>
      <c r="AG51" s="58"/>
      <c r="AH51" s="58"/>
      <c r="AI51" s="58"/>
      <c r="AJ51" s="58"/>
      <c r="AK51" s="58"/>
      <c r="AL51" s="58"/>
      <c r="AM51" s="53"/>
      <c r="AN51" s="53"/>
      <c r="AO51" s="53"/>
      <c r="AP51" s="53"/>
      <c r="AQ51" s="53"/>
      <c r="AR51" s="53"/>
      <c r="AS51" s="53"/>
      <c r="AT51" s="129"/>
      <c r="AU51" s="129"/>
      <c r="AV51" s="129"/>
      <c r="AW51" s="129"/>
      <c r="AX51" s="129"/>
      <c r="AY51" s="129"/>
      <c r="AZ51" s="214"/>
      <c r="BA51" s="194">
        <v>15</v>
      </c>
      <c r="BB51" s="53">
        <v>15</v>
      </c>
      <c r="BC51" s="53"/>
      <c r="BD51" s="53"/>
      <c r="BE51" s="53"/>
      <c r="BF51" s="53" t="s">
        <v>27</v>
      </c>
      <c r="BG51" s="53">
        <v>2</v>
      </c>
    </row>
    <row r="52" spans="1:59" ht="17.25" customHeight="1" thickBot="1">
      <c r="A52" s="203">
        <v>40</v>
      </c>
      <c r="B52" s="113" t="s">
        <v>97</v>
      </c>
      <c r="C52" s="50">
        <f>BG52</f>
        <v>4</v>
      </c>
      <c r="D52" s="51">
        <f>SUM(E52:I52)</f>
        <v>30</v>
      </c>
      <c r="E52" s="50"/>
      <c r="F52" s="50"/>
      <c r="G52" s="50">
        <f>BC52</f>
        <v>30</v>
      </c>
      <c r="H52" s="50"/>
      <c r="I52" s="50"/>
      <c r="J52" s="52" t="s">
        <v>27</v>
      </c>
      <c r="K52" s="53"/>
      <c r="L52" s="53"/>
      <c r="M52" s="53"/>
      <c r="N52" s="53"/>
      <c r="O52" s="53"/>
      <c r="P52" s="53"/>
      <c r="Q52" s="53"/>
      <c r="R52" s="54"/>
      <c r="S52" s="54"/>
      <c r="T52" s="54"/>
      <c r="U52" s="54"/>
      <c r="V52" s="54"/>
      <c r="W52" s="54"/>
      <c r="X52" s="54"/>
      <c r="Y52" s="53"/>
      <c r="Z52" s="53"/>
      <c r="AA52" s="53"/>
      <c r="AB52" s="53"/>
      <c r="AC52" s="53"/>
      <c r="AD52" s="53"/>
      <c r="AE52" s="53"/>
      <c r="AF52" s="54"/>
      <c r="AG52" s="54"/>
      <c r="AH52" s="54"/>
      <c r="AI52" s="54"/>
      <c r="AJ52" s="54"/>
      <c r="AK52" s="54"/>
      <c r="AL52" s="54"/>
      <c r="AM52" s="53"/>
      <c r="AN52" s="53"/>
      <c r="AO52" s="53"/>
      <c r="AP52" s="53"/>
      <c r="AQ52" s="53"/>
      <c r="AR52" s="53"/>
      <c r="AS52" s="53"/>
      <c r="AT52" s="54"/>
      <c r="AU52" s="54"/>
      <c r="AV52" s="54"/>
      <c r="AW52" s="54"/>
      <c r="AX52" s="54"/>
      <c r="AY52" s="54"/>
      <c r="AZ52" s="217"/>
      <c r="BA52" s="194"/>
      <c r="BB52" s="53"/>
      <c r="BC52" s="53">
        <v>30</v>
      </c>
      <c r="BD52" s="53"/>
      <c r="BE52" s="53"/>
      <c r="BF52" s="53" t="s">
        <v>27</v>
      </c>
      <c r="BG52" s="172">
        <v>4</v>
      </c>
    </row>
    <row r="53" spans="1:59" s="47" customFormat="1" ht="17.25" customHeight="1" thickTop="1">
      <c r="A53" s="248" t="s">
        <v>40</v>
      </c>
      <c r="B53" s="249"/>
      <c r="C53" s="69">
        <f t="shared" ref="C53:I53" si="7">SUM(C13:C52)</f>
        <v>119</v>
      </c>
      <c r="D53" s="70">
        <f>SUM(D13:D52)</f>
        <v>1555</v>
      </c>
      <c r="E53" s="71">
        <f>SUM(E13:E52)</f>
        <v>445</v>
      </c>
      <c r="F53" s="71">
        <f t="shared" si="7"/>
        <v>45</v>
      </c>
      <c r="G53" s="71">
        <f t="shared" si="7"/>
        <v>870</v>
      </c>
      <c r="H53" s="71">
        <f>SUM(H13:H52)</f>
        <v>195</v>
      </c>
      <c r="I53" s="71">
        <f t="shared" si="7"/>
        <v>0</v>
      </c>
      <c r="J53" s="72"/>
      <c r="K53" s="73">
        <f>SUM(K13:K52)</f>
        <v>135</v>
      </c>
      <c r="L53" s="73">
        <f>SUM(L13:L52)</f>
        <v>0</v>
      </c>
      <c r="M53" s="73">
        <f>SUM(M13:M52)</f>
        <v>165</v>
      </c>
      <c r="N53" s="73">
        <f>SUM(N13:N52)</f>
        <v>15</v>
      </c>
      <c r="O53" s="73">
        <f>SUM(O13:O52)</f>
        <v>0</v>
      </c>
      <c r="P53" s="73" t="s">
        <v>71</v>
      </c>
      <c r="Q53" s="73">
        <f t="shared" ref="Q53:V53" si="8">SUM(Q13:Q52)</f>
        <v>28</v>
      </c>
      <c r="R53" s="74">
        <f t="shared" si="8"/>
        <v>90</v>
      </c>
      <c r="S53" s="74">
        <f t="shared" si="8"/>
        <v>0</v>
      </c>
      <c r="T53" s="74">
        <f>SUM(T13:T52)</f>
        <v>105</v>
      </c>
      <c r="U53" s="74">
        <f>SUM(U13:U52)</f>
        <v>120</v>
      </c>
      <c r="V53" s="74">
        <f t="shared" si="8"/>
        <v>0</v>
      </c>
      <c r="W53" s="74" t="s">
        <v>70</v>
      </c>
      <c r="X53" s="74">
        <f>SUM(X13:X28)</f>
        <v>28</v>
      </c>
      <c r="Y53" s="73">
        <f>SUM(Y13:Y52)</f>
        <v>90</v>
      </c>
      <c r="Z53" s="73">
        <f>SUM(Z13:Z52)</f>
        <v>0</v>
      </c>
      <c r="AA53" s="73">
        <f>SUM(AA13:AA52)</f>
        <v>195</v>
      </c>
      <c r="AB53" s="73">
        <f>SUM(AB13:AB52)</f>
        <v>60</v>
      </c>
      <c r="AC53" s="73">
        <f>SUM(AC13:AC52)</f>
        <v>0</v>
      </c>
      <c r="AD53" s="73" t="s">
        <v>41</v>
      </c>
      <c r="AE53" s="73">
        <f>SUM(AE13:AE52)</f>
        <v>21</v>
      </c>
      <c r="AF53" s="74">
        <f t="shared" ref="AF53:AJ53" si="9">SUM(AF13:AF52)</f>
        <v>30</v>
      </c>
      <c r="AG53" s="74">
        <f t="shared" si="9"/>
        <v>30</v>
      </c>
      <c r="AH53" s="74">
        <f t="shared" si="9"/>
        <v>90</v>
      </c>
      <c r="AI53" s="74">
        <f t="shared" si="9"/>
        <v>0</v>
      </c>
      <c r="AJ53" s="74">
        <f t="shared" si="9"/>
        <v>0</v>
      </c>
      <c r="AK53" s="74" t="s">
        <v>43</v>
      </c>
      <c r="AL53" s="74">
        <f>SUM(AL36:AL39)</f>
        <v>8</v>
      </c>
      <c r="AM53" s="73">
        <f>SUM(AM13:AM52)</f>
        <v>60</v>
      </c>
      <c r="AN53" s="73">
        <f>SUM(AN13:AN52)</f>
        <v>0</v>
      </c>
      <c r="AO53" s="73">
        <f>SUM(AO13:AO52)</f>
        <v>180</v>
      </c>
      <c r="AP53" s="73">
        <f>SUM(AP13:AP52)</f>
        <v>0</v>
      </c>
      <c r="AQ53" s="73">
        <f>SUM(AQ13:AQ52)</f>
        <v>0</v>
      </c>
      <c r="AR53" s="73" t="s">
        <v>42</v>
      </c>
      <c r="AS53" s="73">
        <f t="shared" ref="AS53:AX53" si="10">SUM(AS26:AS52)</f>
        <v>16</v>
      </c>
      <c r="AT53" s="74">
        <f t="shared" si="10"/>
        <v>25</v>
      </c>
      <c r="AU53" s="74">
        <f t="shared" si="10"/>
        <v>0</v>
      </c>
      <c r="AV53" s="74">
        <f t="shared" si="10"/>
        <v>75</v>
      </c>
      <c r="AW53" s="74">
        <f t="shared" si="10"/>
        <v>0</v>
      </c>
      <c r="AX53" s="74">
        <f t="shared" si="10"/>
        <v>0</v>
      </c>
      <c r="AY53" s="74" t="s">
        <v>42</v>
      </c>
      <c r="AZ53" s="218">
        <f>SUM(AZ26:AZ52)</f>
        <v>8</v>
      </c>
      <c r="BA53" s="196">
        <f>SUM(BA13:BA52)</f>
        <v>15</v>
      </c>
      <c r="BB53" s="73">
        <f>SUM(BB13:BB52)</f>
        <v>15</v>
      </c>
      <c r="BC53" s="73">
        <f>SUM(BC13:BC52)</f>
        <v>30</v>
      </c>
      <c r="BD53" s="73">
        <f>SUM(BD13:BD52)</f>
        <v>30</v>
      </c>
      <c r="BE53" s="73">
        <f>SUM(BE13:BE52)</f>
        <v>0</v>
      </c>
      <c r="BF53" s="73" t="s">
        <v>42</v>
      </c>
      <c r="BG53" s="73">
        <f>SUM(BG26:BG52)</f>
        <v>10</v>
      </c>
    </row>
    <row r="54" spans="1:59" ht="17.25" customHeight="1">
      <c r="A54" s="241" t="s">
        <v>100</v>
      </c>
      <c r="B54" s="242"/>
      <c r="C54" s="242"/>
      <c r="D54" s="242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242"/>
      <c r="AP54" s="242"/>
      <c r="AQ54" s="242"/>
      <c r="AR54" s="242"/>
      <c r="AS54" s="242"/>
      <c r="AT54" s="242"/>
      <c r="AU54" s="242"/>
      <c r="AV54" s="242"/>
      <c r="AW54" s="242"/>
      <c r="AX54" s="242"/>
      <c r="AY54" s="242"/>
      <c r="AZ54" s="243"/>
    </row>
    <row r="55" spans="1:59" ht="17.25" customHeight="1">
      <c r="A55" s="219">
        <v>41</v>
      </c>
      <c r="B55" s="278" t="s">
        <v>44</v>
      </c>
      <c r="C55" s="20">
        <v>5</v>
      </c>
      <c r="D55" s="75">
        <v>45</v>
      </c>
      <c r="E55" s="20">
        <v>15</v>
      </c>
      <c r="F55" s="20"/>
      <c r="G55" s="20">
        <v>30</v>
      </c>
      <c r="H55" s="20"/>
      <c r="I55" s="20"/>
      <c r="J55" s="20" t="s">
        <v>27</v>
      </c>
      <c r="K55" s="20"/>
      <c r="L55" s="20"/>
      <c r="M55" s="20"/>
      <c r="N55" s="20"/>
      <c r="O55" s="20"/>
      <c r="P55" s="20"/>
      <c r="Q55" s="20"/>
      <c r="R55" s="19"/>
      <c r="S55" s="19"/>
      <c r="T55" s="19"/>
      <c r="U55" s="19"/>
      <c r="V55" s="19"/>
      <c r="W55" s="19"/>
      <c r="X55" s="19"/>
      <c r="Y55" s="20">
        <f>E55</f>
        <v>15</v>
      </c>
      <c r="Z55" s="20"/>
      <c r="AA55" s="20">
        <f>G55</f>
        <v>30</v>
      </c>
      <c r="AB55" s="20"/>
      <c r="AC55" s="20"/>
      <c r="AD55" s="20" t="s">
        <v>27</v>
      </c>
      <c r="AE55" s="20">
        <v>5</v>
      </c>
      <c r="AF55" s="19"/>
      <c r="AG55" s="19"/>
      <c r="AH55" s="19"/>
      <c r="AI55" s="19"/>
      <c r="AJ55" s="19"/>
      <c r="AK55" s="19"/>
      <c r="AL55" s="19"/>
      <c r="AM55" s="20"/>
      <c r="AN55" s="20"/>
      <c r="AO55" s="20"/>
      <c r="AP55" s="20"/>
      <c r="AQ55" s="20"/>
      <c r="AR55" s="20"/>
      <c r="AS55" s="20"/>
      <c r="AT55" s="19"/>
      <c r="AU55" s="19"/>
      <c r="AV55" s="19"/>
      <c r="AW55" s="19"/>
      <c r="AX55" s="19"/>
      <c r="AY55" s="19"/>
      <c r="AZ55" s="204"/>
      <c r="BA55" s="188"/>
      <c r="BB55" s="20"/>
      <c r="BC55" s="20"/>
      <c r="BD55" s="20"/>
      <c r="BE55" s="20"/>
      <c r="BF55" s="20"/>
      <c r="BG55" s="20"/>
    </row>
    <row r="56" spans="1:59" ht="17.25" customHeight="1">
      <c r="A56" s="219">
        <v>42</v>
      </c>
      <c r="B56" s="278"/>
      <c r="C56" s="20">
        <v>5</v>
      </c>
      <c r="D56" s="75">
        <v>45</v>
      </c>
      <c r="E56" s="20">
        <v>15</v>
      </c>
      <c r="F56" s="20"/>
      <c r="G56" s="20">
        <v>30</v>
      </c>
      <c r="H56" s="20"/>
      <c r="I56" s="20"/>
      <c r="J56" s="20" t="s">
        <v>27</v>
      </c>
      <c r="K56" s="20"/>
      <c r="L56" s="20"/>
      <c r="M56" s="20"/>
      <c r="N56" s="20"/>
      <c r="O56" s="20"/>
      <c r="P56" s="20"/>
      <c r="Q56" s="20"/>
      <c r="R56" s="19"/>
      <c r="S56" s="19"/>
      <c r="T56" s="19"/>
      <c r="U56" s="19"/>
      <c r="V56" s="19"/>
      <c r="W56" s="19"/>
      <c r="X56" s="19"/>
      <c r="Y56" s="20"/>
      <c r="Z56" s="20"/>
      <c r="AA56" s="20"/>
      <c r="AB56" s="20"/>
      <c r="AC56" s="20"/>
      <c r="AD56" s="20"/>
      <c r="AE56" s="20"/>
      <c r="AF56" s="19">
        <f>E56</f>
        <v>15</v>
      </c>
      <c r="AG56" s="19"/>
      <c r="AH56" s="19">
        <f>G56</f>
        <v>30</v>
      </c>
      <c r="AI56" s="19"/>
      <c r="AJ56" s="19"/>
      <c r="AK56" s="19" t="s">
        <v>27</v>
      </c>
      <c r="AL56" s="19">
        <v>5</v>
      </c>
      <c r="AM56" s="20"/>
      <c r="AN56" s="20"/>
      <c r="AO56" s="20"/>
      <c r="AP56" s="20"/>
      <c r="AQ56" s="20"/>
      <c r="AR56" s="20"/>
      <c r="AS56" s="20"/>
      <c r="AT56" s="19"/>
      <c r="AU56" s="19"/>
      <c r="AV56" s="19"/>
      <c r="AW56" s="19"/>
      <c r="AX56" s="19"/>
      <c r="AY56" s="19"/>
      <c r="AZ56" s="204"/>
      <c r="BA56" s="188"/>
      <c r="BB56" s="20"/>
      <c r="BC56" s="20"/>
      <c r="BD56" s="20"/>
      <c r="BE56" s="20"/>
      <c r="BF56" s="20"/>
      <c r="BG56" s="20"/>
    </row>
    <row r="57" spans="1:59" ht="17.25" customHeight="1">
      <c r="A57" s="219">
        <v>43</v>
      </c>
      <c r="B57" s="278"/>
      <c r="C57" s="20">
        <v>5</v>
      </c>
      <c r="D57" s="75">
        <v>45</v>
      </c>
      <c r="E57" s="20">
        <v>15</v>
      </c>
      <c r="F57" s="20"/>
      <c r="G57" s="20">
        <v>30</v>
      </c>
      <c r="H57" s="20"/>
      <c r="I57" s="20"/>
      <c r="J57" s="20" t="s">
        <v>27</v>
      </c>
      <c r="K57" s="20"/>
      <c r="L57" s="20"/>
      <c r="M57" s="20"/>
      <c r="N57" s="20"/>
      <c r="O57" s="20"/>
      <c r="P57" s="20"/>
      <c r="Q57" s="20"/>
      <c r="R57" s="19"/>
      <c r="S57" s="19"/>
      <c r="T57" s="19"/>
      <c r="U57" s="19"/>
      <c r="V57" s="19"/>
      <c r="W57" s="19"/>
      <c r="X57" s="19"/>
      <c r="Y57" s="20"/>
      <c r="Z57" s="20"/>
      <c r="AA57" s="20"/>
      <c r="AB57" s="20"/>
      <c r="AC57" s="20"/>
      <c r="AD57" s="20"/>
      <c r="AE57" s="20"/>
      <c r="AF57" s="19"/>
      <c r="AG57" s="19"/>
      <c r="AH57" s="19"/>
      <c r="AI57" s="19"/>
      <c r="AJ57" s="19"/>
      <c r="AK57" s="19"/>
      <c r="AL57" s="19"/>
      <c r="AM57" s="20">
        <f>E57</f>
        <v>15</v>
      </c>
      <c r="AN57" s="20"/>
      <c r="AO57" s="20">
        <f>G57</f>
        <v>30</v>
      </c>
      <c r="AP57" s="20"/>
      <c r="AQ57" s="20"/>
      <c r="AR57" s="20" t="s">
        <v>27</v>
      </c>
      <c r="AS57" s="20">
        <v>5</v>
      </c>
      <c r="AT57" s="19"/>
      <c r="AU57" s="19"/>
      <c r="AV57" s="19"/>
      <c r="AW57" s="19"/>
      <c r="AX57" s="19"/>
      <c r="AY57" s="19"/>
      <c r="AZ57" s="204"/>
      <c r="BA57" s="188"/>
      <c r="BB57" s="20"/>
      <c r="BC57" s="20"/>
      <c r="BD57" s="20"/>
      <c r="BE57" s="20"/>
      <c r="BF57" s="20"/>
      <c r="BG57" s="20"/>
    </row>
    <row r="58" spans="1:59" ht="17.25" customHeight="1">
      <c r="A58" s="219">
        <v>44</v>
      </c>
      <c r="B58" s="278"/>
      <c r="C58" s="20">
        <v>5</v>
      </c>
      <c r="D58" s="75">
        <v>45</v>
      </c>
      <c r="E58" s="20">
        <v>15</v>
      </c>
      <c r="F58" s="20"/>
      <c r="G58" s="20">
        <v>30</v>
      </c>
      <c r="H58" s="20"/>
      <c r="I58" s="20"/>
      <c r="J58" s="20" t="s">
        <v>27</v>
      </c>
      <c r="K58" s="20"/>
      <c r="L58" s="20"/>
      <c r="M58" s="20"/>
      <c r="N58" s="20"/>
      <c r="O58" s="20"/>
      <c r="P58" s="20"/>
      <c r="Q58" s="20"/>
      <c r="R58" s="19"/>
      <c r="S58" s="19"/>
      <c r="T58" s="19"/>
      <c r="U58" s="19"/>
      <c r="V58" s="19"/>
      <c r="W58" s="19"/>
      <c r="X58" s="19"/>
      <c r="Y58" s="20"/>
      <c r="Z58" s="20"/>
      <c r="AA58" s="20"/>
      <c r="AB58" s="20"/>
      <c r="AC58" s="20"/>
      <c r="AD58" s="20"/>
      <c r="AE58" s="20"/>
      <c r="AF58" s="19">
        <v>15</v>
      </c>
      <c r="AG58" s="19"/>
      <c r="AH58" s="19">
        <v>30</v>
      </c>
      <c r="AI58" s="19"/>
      <c r="AJ58" s="19"/>
      <c r="AK58" s="19" t="s">
        <v>27</v>
      </c>
      <c r="AL58" s="19">
        <v>5</v>
      </c>
      <c r="AM58" s="20"/>
      <c r="AN58" s="20"/>
      <c r="AO58" s="20"/>
      <c r="AP58" s="20"/>
      <c r="AQ58" s="20"/>
      <c r="AR58" s="20"/>
      <c r="AS58" s="20"/>
      <c r="AT58" s="19"/>
      <c r="AU58" s="19"/>
      <c r="AV58" s="19"/>
      <c r="AW58" s="19"/>
      <c r="AX58" s="19"/>
      <c r="AY58" s="19"/>
      <c r="AZ58" s="204"/>
      <c r="BA58" s="188"/>
      <c r="BB58" s="20"/>
      <c r="BC58" s="20"/>
      <c r="BD58" s="20"/>
      <c r="BE58" s="20"/>
      <c r="BF58" s="20"/>
      <c r="BG58" s="20"/>
    </row>
    <row r="59" spans="1:59" s="176" customFormat="1" ht="17.25" customHeight="1">
      <c r="A59" s="220">
        <v>45</v>
      </c>
      <c r="B59" s="278"/>
      <c r="C59" s="97">
        <v>5</v>
      </c>
      <c r="D59" s="177">
        <v>45</v>
      </c>
      <c r="E59" s="97">
        <v>15</v>
      </c>
      <c r="F59" s="97"/>
      <c r="G59" s="97">
        <v>30</v>
      </c>
      <c r="H59" s="37"/>
      <c r="I59" s="37"/>
      <c r="J59" s="97" t="s">
        <v>27</v>
      </c>
      <c r="K59" s="37"/>
      <c r="L59" s="37"/>
      <c r="M59" s="37"/>
      <c r="N59" s="37"/>
      <c r="O59" s="37"/>
      <c r="P59" s="37"/>
      <c r="Q59" s="37"/>
      <c r="R59" s="38"/>
      <c r="S59" s="38"/>
      <c r="T59" s="38"/>
      <c r="U59" s="38"/>
      <c r="V59" s="38"/>
      <c r="W59" s="38"/>
      <c r="X59" s="38"/>
      <c r="Y59" s="37"/>
      <c r="Z59" s="37"/>
      <c r="AA59" s="37"/>
      <c r="AB59" s="37"/>
      <c r="AC59" s="37"/>
      <c r="AD59" s="37"/>
      <c r="AE59" s="37"/>
      <c r="AF59" s="38"/>
      <c r="AG59" s="38"/>
      <c r="AH59" s="38"/>
      <c r="AI59" s="38"/>
      <c r="AJ59" s="38"/>
      <c r="AK59" s="38"/>
      <c r="AL59" s="38"/>
      <c r="AM59" s="97">
        <v>15</v>
      </c>
      <c r="AN59" s="97"/>
      <c r="AO59" s="97">
        <v>30</v>
      </c>
      <c r="AP59" s="97"/>
      <c r="AQ59" s="97"/>
      <c r="AR59" s="97" t="s">
        <v>27</v>
      </c>
      <c r="AS59" s="97">
        <v>5</v>
      </c>
      <c r="AT59" s="38"/>
      <c r="AU59" s="38"/>
      <c r="AV59" s="38"/>
      <c r="AW59" s="38"/>
      <c r="AX59" s="38"/>
      <c r="AY59" s="38"/>
      <c r="AZ59" s="207"/>
      <c r="BA59" s="191"/>
      <c r="BB59" s="37"/>
      <c r="BC59" s="37"/>
      <c r="BD59" s="37"/>
      <c r="BE59" s="37"/>
      <c r="BF59" s="37"/>
      <c r="BG59" s="37"/>
    </row>
    <row r="60" spans="1:59" ht="17.25" customHeight="1">
      <c r="A60" s="219">
        <v>46</v>
      </c>
      <c r="B60" s="278"/>
      <c r="C60" s="20">
        <v>5</v>
      </c>
      <c r="D60" s="75">
        <v>45</v>
      </c>
      <c r="E60" s="20">
        <v>15</v>
      </c>
      <c r="F60" s="20"/>
      <c r="G60" s="20">
        <v>30</v>
      </c>
      <c r="H60" s="20"/>
      <c r="I60" s="20"/>
      <c r="J60" s="20" t="s">
        <v>27</v>
      </c>
      <c r="K60" s="20"/>
      <c r="L60" s="20"/>
      <c r="M60" s="20"/>
      <c r="N60" s="20"/>
      <c r="O60" s="20"/>
      <c r="P60" s="20"/>
      <c r="Q60" s="20"/>
      <c r="R60" s="19"/>
      <c r="S60" s="19"/>
      <c r="T60" s="19"/>
      <c r="U60" s="19"/>
      <c r="V60" s="19"/>
      <c r="W60" s="19"/>
      <c r="X60" s="19"/>
      <c r="Y60" s="20"/>
      <c r="Z60" s="20"/>
      <c r="AA60" s="20"/>
      <c r="AB60" s="20"/>
      <c r="AC60" s="20"/>
      <c r="AD60" s="20"/>
      <c r="AE60" s="20"/>
      <c r="AF60" s="19"/>
      <c r="AG60" s="19"/>
      <c r="AH60" s="19"/>
      <c r="AI60" s="19"/>
      <c r="AJ60" s="19"/>
      <c r="AK60" s="19"/>
      <c r="AL60" s="19"/>
      <c r="AM60" s="20"/>
      <c r="AN60" s="20"/>
      <c r="AO60" s="20"/>
      <c r="AP60" s="20"/>
      <c r="AQ60" s="20"/>
      <c r="AR60" s="20"/>
      <c r="AS60" s="20"/>
      <c r="AT60" s="19">
        <v>15</v>
      </c>
      <c r="AU60" s="19"/>
      <c r="AV60" s="19">
        <v>30</v>
      </c>
      <c r="AW60" s="19"/>
      <c r="AX60" s="19"/>
      <c r="AY60" s="19" t="s">
        <v>27</v>
      </c>
      <c r="AZ60" s="204">
        <v>5</v>
      </c>
      <c r="BA60" s="188"/>
      <c r="BB60" s="20"/>
      <c r="BC60" s="20"/>
      <c r="BD60" s="20"/>
      <c r="BE60" s="20"/>
      <c r="BF60" s="20"/>
      <c r="BG60" s="20"/>
    </row>
    <row r="61" spans="1:59" ht="17.25" customHeight="1">
      <c r="A61" s="219">
        <v>47</v>
      </c>
      <c r="B61" s="278"/>
      <c r="C61" s="20">
        <v>5</v>
      </c>
      <c r="D61" s="75">
        <v>45</v>
      </c>
      <c r="E61" s="20">
        <v>15</v>
      </c>
      <c r="F61" s="20"/>
      <c r="G61" s="20">
        <v>30</v>
      </c>
      <c r="H61" s="20"/>
      <c r="I61" s="20"/>
      <c r="J61" s="20" t="s">
        <v>27</v>
      </c>
      <c r="K61" s="20"/>
      <c r="L61" s="20"/>
      <c r="M61" s="20"/>
      <c r="N61" s="20"/>
      <c r="O61" s="20"/>
      <c r="P61" s="20"/>
      <c r="Q61" s="20"/>
      <c r="R61" s="19"/>
      <c r="S61" s="19"/>
      <c r="T61" s="19"/>
      <c r="U61" s="19"/>
      <c r="V61" s="19"/>
      <c r="W61" s="19"/>
      <c r="X61" s="19"/>
      <c r="Y61" s="20"/>
      <c r="Z61" s="20"/>
      <c r="AA61" s="20"/>
      <c r="AB61" s="20"/>
      <c r="AC61" s="20"/>
      <c r="AD61" s="20"/>
      <c r="AE61" s="20"/>
      <c r="AF61" s="19"/>
      <c r="AG61" s="19"/>
      <c r="AH61" s="19"/>
      <c r="AI61" s="19"/>
      <c r="AJ61" s="19"/>
      <c r="AK61" s="19"/>
      <c r="AL61" s="19"/>
      <c r="AM61" s="20"/>
      <c r="AN61" s="20"/>
      <c r="AO61" s="20"/>
      <c r="AP61" s="20"/>
      <c r="AQ61" s="20"/>
      <c r="AR61" s="20"/>
      <c r="AS61" s="20"/>
      <c r="AT61" s="19"/>
      <c r="AU61" s="19"/>
      <c r="AV61" s="19"/>
      <c r="AW61" s="19"/>
      <c r="AX61" s="19"/>
      <c r="AY61" s="19"/>
      <c r="AZ61" s="204"/>
      <c r="BA61" s="188">
        <v>15</v>
      </c>
      <c r="BB61" s="20"/>
      <c r="BC61" s="20">
        <v>30</v>
      </c>
      <c r="BD61" s="20"/>
      <c r="BE61" s="20"/>
      <c r="BF61" s="20" t="s">
        <v>27</v>
      </c>
      <c r="BG61" s="20">
        <v>5</v>
      </c>
    </row>
    <row r="62" spans="1:59" ht="17.25" customHeight="1">
      <c r="A62" s="219">
        <v>48</v>
      </c>
      <c r="B62" s="76" t="s">
        <v>45</v>
      </c>
      <c r="C62" s="77">
        <f>SUM(AZ62,BG62)</f>
        <v>18</v>
      </c>
      <c r="D62" s="75">
        <f>I62</f>
        <v>60</v>
      </c>
      <c r="E62" s="77"/>
      <c r="F62" s="77"/>
      <c r="G62" s="77"/>
      <c r="H62" s="77"/>
      <c r="I62" s="77">
        <f>SUM(AX62,BE62)</f>
        <v>60</v>
      </c>
      <c r="J62" s="77" t="s">
        <v>27</v>
      </c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8"/>
      <c r="AR62" s="77"/>
      <c r="AS62" s="77"/>
      <c r="AT62" s="77"/>
      <c r="AU62" s="77"/>
      <c r="AV62" s="77"/>
      <c r="AW62" s="77"/>
      <c r="AX62" s="77">
        <v>30</v>
      </c>
      <c r="AY62" s="77" t="s">
        <v>27</v>
      </c>
      <c r="AZ62" s="221">
        <v>9</v>
      </c>
      <c r="BA62" s="197"/>
      <c r="BB62" s="77"/>
      <c r="BC62" s="77"/>
      <c r="BD62" s="77"/>
      <c r="BE62" s="78">
        <v>30</v>
      </c>
      <c r="BF62" s="77" t="s">
        <v>27</v>
      </c>
      <c r="BG62" s="173">
        <v>9</v>
      </c>
    </row>
    <row r="63" spans="1:59" ht="17.25" customHeight="1">
      <c r="A63" s="219">
        <v>49</v>
      </c>
      <c r="B63" s="76" t="s">
        <v>102</v>
      </c>
      <c r="C63" s="77">
        <f>SUM(Q63,X63,AE63,AL63)</f>
        <v>8</v>
      </c>
      <c r="D63" s="75">
        <f>H63</f>
        <v>120</v>
      </c>
      <c r="E63" s="77"/>
      <c r="F63" s="77"/>
      <c r="G63" s="77"/>
      <c r="H63" s="77">
        <f>SUM(N63,U63,AI63,AB63)</f>
        <v>120</v>
      </c>
      <c r="I63" s="77"/>
      <c r="J63" s="77"/>
      <c r="K63" s="77"/>
      <c r="L63" s="77"/>
      <c r="M63" s="77"/>
      <c r="N63" s="77">
        <v>30</v>
      </c>
      <c r="O63" s="77"/>
      <c r="P63" s="77" t="s">
        <v>27</v>
      </c>
      <c r="Q63" s="77">
        <v>2</v>
      </c>
      <c r="R63" s="77"/>
      <c r="S63" s="77"/>
      <c r="T63" s="77"/>
      <c r="U63" s="77">
        <v>30</v>
      </c>
      <c r="V63" s="77"/>
      <c r="W63" s="77" t="s">
        <v>27</v>
      </c>
      <c r="X63" s="77">
        <v>2</v>
      </c>
      <c r="Y63" s="77"/>
      <c r="Z63" s="77"/>
      <c r="AA63" s="77"/>
      <c r="AB63" s="77">
        <v>30</v>
      </c>
      <c r="AC63" s="77"/>
      <c r="AD63" s="77" t="s">
        <v>27</v>
      </c>
      <c r="AE63" s="77">
        <v>2</v>
      </c>
      <c r="AF63" s="77"/>
      <c r="AG63" s="77"/>
      <c r="AH63" s="77"/>
      <c r="AI63" s="77">
        <v>30</v>
      </c>
      <c r="AJ63" s="77"/>
      <c r="AK63" s="77" t="s">
        <v>26</v>
      </c>
      <c r="AL63" s="77">
        <v>2</v>
      </c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222"/>
      <c r="BA63" s="197"/>
      <c r="BB63" s="77"/>
      <c r="BC63" s="77"/>
      <c r="BD63" s="77"/>
      <c r="BE63" s="77"/>
      <c r="BF63" s="77"/>
      <c r="BG63" s="77"/>
    </row>
    <row r="64" spans="1:59" ht="17.25" customHeight="1">
      <c r="A64" s="279" t="s">
        <v>46</v>
      </c>
      <c r="B64" s="280"/>
      <c r="C64" s="83">
        <f>SUM(C62:C63)+(SUM(C55:C61))</f>
        <v>61</v>
      </c>
      <c r="D64" s="79">
        <f>SUM(D62:D63)+(SUM(D55:D61))</f>
        <v>495</v>
      </c>
      <c r="E64" s="182">
        <f>SUM(E55:E63)</f>
        <v>105</v>
      </c>
      <c r="F64" s="182">
        <f>SUM(F55:F63)</f>
        <v>0</v>
      </c>
      <c r="G64" s="182">
        <f>SUM(G55:G63)</f>
        <v>210</v>
      </c>
      <c r="H64" s="182">
        <f>SUM(H55:H63)</f>
        <v>120</v>
      </c>
      <c r="I64" s="182">
        <f>SUM(I55:I63)</f>
        <v>60</v>
      </c>
      <c r="J64" s="21"/>
      <c r="K64" s="80">
        <f>SUM(K55:K63)</f>
        <v>0</v>
      </c>
      <c r="L64" s="80">
        <f>SUM(L55:L63)</f>
        <v>0</v>
      </c>
      <c r="M64" s="80">
        <f>SUM(M55:M63)</f>
        <v>0</v>
      </c>
      <c r="N64" s="80">
        <f>SUM(N55:N63)</f>
        <v>30</v>
      </c>
      <c r="O64" s="80">
        <f>SUM(O55:O63)</f>
        <v>0</v>
      </c>
      <c r="P64" s="80" t="s">
        <v>42</v>
      </c>
      <c r="Q64" s="80">
        <f t="shared" ref="Q64:V64" si="11">SUM(Q55:Q63)</f>
        <v>2</v>
      </c>
      <c r="R64" s="81">
        <f t="shared" si="11"/>
        <v>0</v>
      </c>
      <c r="S64" s="81">
        <f t="shared" si="11"/>
        <v>0</v>
      </c>
      <c r="T64" s="81">
        <f t="shared" si="11"/>
        <v>0</v>
      </c>
      <c r="U64" s="81">
        <f t="shared" si="11"/>
        <v>30</v>
      </c>
      <c r="V64" s="81">
        <f t="shared" si="11"/>
        <v>0</v>
      </c>
      <c r="W64" s="81" t="s">
        <v>42</v>
      </c>
      <c r="X64" s="81">
        <f t="shared" ref="X64:AC64" si="12">SUM(X55:X63)</f>
        <v>2</v>
      </c>
      <c r="Y64" s="80">
        <f t="shared" si="12"/>
        <v>15</v>
      </c>
      <c r="Z64" s="80">
        <f t="shared" si="12"/>
        <v>0</v>
      </c>
      <c r="AA64" s="80">
        <f t="shared" si="12"/>
        <v>30</v>
      </c>
      <c r="AB64" s="80">
        <f t="shared" si="12"/>
        <v>30</v>
      </c>
      <c r="AC64" s="80">
        <f t="shared" si="12"/>
        <v>0</v>
      </c>
      <c r="AD64" s="80" t="s">
        <v>42</v>
      </c>
      <c r="AE64" s="80">
        <f>(SUM(AE55:AE58))+AE63</f>
        <v>7</v>
      </c>
      <c r="AF64" s="81">
        <f>SUM(AF55:AF63)</f>
        <v>30</v>
      </c>
      <c r="AG64" s="81">
        <f>SUM(AG55:AG63)</f>
        <v>0</v>
      </c>
      <c r="AH64" s="81">
        <f>SUM(AH55:AH63)</f>
        <v>60</v>
      </c>
      <c r="AI64" s="81">
        <f>SUM(AI55:AI63)</f>
        <v>30</v>
      </c>
      <c r="AJ64" s="81">
        <f>SUM(AJ55:AJ63)</f>
        <v>0</v>
      </c>
      <c r="AK64" s="81" t="s">
        <v>42</v>
      </c>
      <c r="AL64" s="81">
        <f>(SUM(AL55:AL61))+AL63</f>
        <v>12</v>
      </c>
      <c r="AM64" s="80">
        <f>SUM(AM55:AM63)</f>
        <v>30</v>
      </c>
      <c r="AN64" s="80">
        <f>SUM(AN55:AN63)</f>
        <v>0</v>
      </c>
      <c r="AO64" s="80">
        <f>SUM(AO55:AO63)</f>
        <v>60</v>
      </c>
      <c r="AP64" s="80">
        <f>SUM(AP55:AP63)</f>
        <v>0</v>
      </c>
      <c r="AQ64" s="80">
        <f>SUM(AQ55:AQ63)</f>
        <v>0</v>
      </c>
      <c r="AR64" s="80" t="s">
        <v>42</v>
      </c>
      <c r="AS64" s="80">
        <f>(SUM(AS55:AS61))+AS62</f>
        <v>10</v>
      </c>
      <c r="AT64" s="81">
        <f>SUM(AT55:AT63)</f>
        <v>15</v>
      </c>
      <c r="AU64" s="81">
        <f>SUM(AU55:AU63)</f>
        <v>0</v>
      </c>
      <c r="AV64" s="81">
        <f>SUM(AV55:AV63)</f>
        <v>30</v>
      </c>
      <c r="AW64" s="81">
        <f>SUM(AW55:AW63)</f>
        <v>0</v>
      </c>
      <c r="AX64" s="81">
        <f>SUM(AX55:AX63)</f>
        <v>30</v>
      </c>
      <c r="AY64" s="81" t="s">
        <v>42</v>
      </c>
      <c r="AZ64" s="223">
        <f>(SUM(AZ58:AZ61))+AZ62</f>
        <v>14</v>
      </c>
      <c r="BA64" s="198">
        <f>SUM(BA55:BA63)</f>
        <v>15</v>
      </c>
      <c r="BB64" s="80">
        <f>SUM(BB55:BB63)</f>
        <v>0</v>
      </c>
      <c r="BC64" s="80">
        <f>SUM(BC55:BC63)</f>
        <v>30</v>
      </c>
      <c r="BD64" s="80">
        <f>SUM(BD55:BD63)</f>
        <v>0</v>
      </c>
      <c r="BE64" s="80">
        <f>SUM(BE55:BE63)</f>
        <v>30</v>
      </c>
      <c r="BF64" s="80" t="s">
        <v>42</v>
      </c>
      <c r="BG64" s="80">
        <f>(SUM(BG55:BG61))+BG62</f>
        <v>14</v>
      </c>
    </row>
    <row r="65" spans="1:59" ht="17.25" customHeight="1">
      <c r="A65" s="281" t="s">
        <v>47</v>
      </c>
      <c r="B65" s="282"/>
      <c r="C65" s="83">
        <f>C53+C64</f>
        <v>180</v>
      </c>
      <c r="D65" s="79">
        <f>SUM(D53,D64)</f>
        <v>2050</v>
      </c>
      <c r="E65" s="182">
        <f>SUM(E53,E64)</f>
        <v>550</v>
      </c>
      <c r="F65" s="182">
        <f>SUM(F53,F64)</f>
        <v>45</v>
      </c>
      <c r="G65" s="182">
        <f>SUM(G53,G64)</f>
        <v>1080</v>
      </c>
      <c r="H65" s="182">
        <f>SUM(H53,H64)</f>
        <v>315</v>
      </c>
      <c r="I65" s="182">
        <f t="shared" ref="I65" si="13">SUM(I53,I64)</f>
        <v>60</v>
      </c>
      <c r="J65" s="21"/>
      <c r="K65" s="80">
        <f>SUM(K53,K64)</f>
        <v>135</v>
      </c>
      <c r="L65" s="80">
        <f>SUM(L53,L64)</f>
        <v>0</v>
      </c>
      <c r="M65" s="80">
        <f>SUM(M53,M64)</f>
        <v>165</v>
      </c>
      <c r="N65" s="80">
        <f>SUM(N53,N64)</f>
        <v>45</v>
      </c>
      <c r="O65" s="80">
        <f>SUM(O53,O64)</f>
        <v>0</v>
      </c>
      <c r="P65" s="80" t="s">
        <v>71</v>
      </c>
      <c r="Q65" s="80">
        <f t="shared" ref="Q65:V65" si="14">SUM(Q53,Q64)</f>
        <v>30</v>
      </c>
      <c r="R65" s="81">
        <f t="shared" si="14"/>
        <v>90</v>
      </c>
      <c r="S65" s="81">
        <f t="shared" si="14"/>
        <v>0</v>
      </c>
      <c r="T65" s="81">
        <f t="shared" si="14"/>
        <v>105</v>
      </c>
      <c r="U65" s="81">
        <f>SUM(U53,U64)</f>
        <v>150</v>
      </c>
      <c r="V65" s="81">
        <f t="shared" si="14"/>
        <v>0</v>
      </c>
      <c r="W65" s="81" t="s">
        <v>70</v>
      </c>
      <c r="X65" s="81">
        <f t="shared" ref="X65:AC65" si="15">SUM(X53,X64)</f>
        <v>30</v>
      </c>
      <c r="Y65" s="80">
        <f>SUM(Y53,Y64)</f>
        <v>105</v>
      </c>
      <c r="Z65" s="80">
        <f t="shared" si="15"/>
        <v>0</v>
      </c>
      <c r="AA65" s="80">
        <f>SUM(AA53,AA64)</f>
        <v>225</v>
      </c>
      <c r="AB65" s="80">
        <f>SUM(AB53,AB64)</f>
        <v>90</v>
      </c>
      <c r="AC65" s="80">
        <f t="shared" si="15"/>
        <v>0</v>
      </c>
      <c r="AD65" s="80" t="s">
        <v>41</v>
      </c>
      <c r="AE65" s="80">
        <f t="shared" ref="AE65:AJ65" si="16">SUM(AE53,AE64)</f>
        <v>28</v>
      </c>
      <c r="AF65" s="81">
        <f>SUM(AF53,AF64)</f>
        <v>60</v>
      </c>
      <c r="AG65" s="81">
        <f t="shared" si="16"/>
        <v>30</v>
      </c>
      <c r="AH65" s="81">
        <f t="shared" si="16"/>
        <v>150</v>
      </c>
      <c r="AI65" s="81">
        <f t="shared" si="16"/>
        <v>30</v>
      </c>
      <c r="AJ65" s="81">
        <f t="shared" si="16"/>
        <v>0</v>
      </c>
      <c r="AK65" s="81" t="s">
        <v>43</v>
      </c>
      <c r="AL65" s="81">
        <f t="shared" ref="AL65:AQ65" si="17">SUM(AL53,AL64)</f>
        <v>20</v>
      </c>
      <c r="AM65" s="80">
        <f t="shared" si="17"/>
        <v>90</v>
      </c>
      <c r="AN65" s="80">
        <f t="shared" si="17"/>
        <v>0</v>
      </c>
      <c r="AO65" s="80">
        <f>SUM(AO53,AO64)</f>
        <v>240</v>
      </c>
      <c r="AP65" s="80">
        <f t="shared" si="17"/>
        <v>0</v>
      </c>
      <c r="AQ65" s="80">
        <f t="shared" si="17"/>
        <v>0</v>
      </c>
      <c r="AR65" s="80" t="s">
        <v>42</v>
      </c>
      <c r="AS65" s="80">
        <f>AS53+AS64</f>
        <v>26</v>
      </c>
      <c r="AT65" s="81">
        <f>SUM(AT53,AT64)</f>
        <v>40</v>
      </c>
      <c r="AU65" s="81">
        <f>SUM(AU53,AU64)</f>
        <v>0</v>
      </c>
      <c r="AV65" s="81">
        <f>SUM(AV53,AV64)</f>
        <v>105</v>
      </c>
      <c r="AW65" s="81">
        <f>SUM(AW53,AW64)</f>
        <v>0</v>
      </c>
      <c r="AX65" s="81">
        <f>SUM(AX53,AX64)</f>
        <v>30</v>
      </c>
      <c r="AY65" s="81" t="s">
        <v>42</v>
      </c>
      <c r="AZ65" s="223">
        <f>AZ64+AZ53</f>
        <v>22</v>
      </c>
      <c r="BA65" s="198">
        <f t="shared" ref="BA65:BE65" si="18">SUM(BA53,BA64)</f>
        <v>30</v>
      </c>
      <c r="BB65" s="80">
        <f t="shared" si="18"/>
        <v>15</v>
      </c>
      <c r="BC65" s="80">
        <f t="shared" si="18"/>
        <v>60</v>
      </c>
      <c r="BD65" s="80">
        <f t="shared" si="18"/>
        <v>30</v>
      </c>
      <c r="BE65" s="80">
        <f t="shared" si="18"/>
        <v>30</v>
      </c>
      <c r="BF65" s="80" t="s">
        <v>42</v>
      </c>
      <c r="BG65" s="80">
        <f>BG53+BG64</f>
        <v>24</v>
      </c>
    </row>
    <row r="66" spans="1:59" ht="20.25" customHeight="1">
      <c r="A66" s="241" t="s">
        <v>48</v>
      </c>
      <c r="B66" s="242"/>
      <c r="C66" s="242"/>
      <c r="D66" s="242"/>
      <c r="E66" s="242"/>
      <c r="F66" s="242"/>
      <c r="G66" s="242"/>
      <c r="H66" s="242"/>
      <c r="I66" s="242"/>
      <c r="J66" s="242"/>
      <c r="K66" s="242"/>
      <c r="L66" s="242"/>
      <c r="M66" s="242"/>
      <c r="N66" s="242"/>
      <c r="O66" s="242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42"/>
      <c r="AA66" s="242"/>
      <c r="AB66" s="242"/>
      <c r="AC66" s="242"/>
      <c r="AD66" s="242"/>
      <c r="AE66" s="242"/>
      <c r="AF66" s="242"/>
      <c r="AG66" s="242"/>
      <c r="AH66" s="242"/>
      <c r="AI66" s="242"/>
      <c r="AJ66" s="242"/>
      <c r="AK66" s="242"/>
      <c r="AL66" s="242"/>
      <c r="AM66" s="242"/>
      <c r="AN66" s="242"/>
      <c r="AO66" s="242"/>
      <c r="AP66" s="242"/>
      <c r="AQ66" s="242"/>
      <c r="AR66" s="242"/>
      <c r="AS66" s="242"/>
      <c r="AT66" s="242"/>
      <c r="AU66" s="242"/>
      <c r="AV66" s="242"/>
      <c r="AW66" s="242"/>
      <c r="AX66" s="242"/>
      <c r="AY66" s="242"/>
      <c r="AZ66" s="243"/>
    </row>
    <row r="67" spans="1:59" ht="30.75" customHeight="1">
      <c r="A67" s="224">
        <v>50</v>
      </c>
      <c r="B67" s="82" t="s">
        <v>49</v>
      </c>
      <c r="C67" s="83">
        <v>2</v>
      </c>
      <c r="D67" s="36">
        <f>SUM(E67:I67)</f>
        <v>15</v>
      </c>
      <c r="E67" s="14">
        <v>15</v>
      </c>
      <c r="F67" s="14"/>
      <c r="G67" s="14"/>
      <c r="H67" s="14"/>
      <c r="I67" s="14"/>
      <c r="J67" s="16" t="s">
        <v>27</v>
      </c>
      <c r="K67" s="20"/>
      <c r="L67" s="20"/>
      <c r="M67" s="20"/>
      <c r="N67" s="20"/>
      <c r="O67" s="20"/>
      <c r="P67" s="17"/>
      <c r="Q67" s="20"/>
      <c r="R67" s="19"/>
      <c r="S67" s="19"/>
      <c r="T67" s="19"/>
      <c r="U67" s="19"/>
      <c r="V67" s="19"/>
      <c r="W67" s="81"/>
      <c r="X67" s="19"/>
      <c r="Y67" s="20"/>
      <c r="Z67" s="20"/>
      <c r="AA67" s="20"/>
      <c r="AB67" s="20"/>
      <c r="AC67" s="20"/>
      <c r="AD67" s="80"/>
      <c r="AE67" s="80"/>
      <c r="AF67" s="19"/>
      <c r="AG67" s="19"/>
      <c r="AH67" s="19"/>
      <c r="AI67" s="19"/>
      <c r="AJ67" s="19"/>
      <c r="AK67" s="81"/>
      <c r="AL67" s="81"/>
      <c r="AM67" s="20"/>
      <c r="AN67" s="20"/>
      <c r="AO67" s="20"/>
      <c r="AP67" s="20"/>
      <c r="AQ67" s="20"/>
      <c r="AR67" s="80"/>
      <c r="AS67" s="80"/>
      <c r="AT67" s="19"/>
      <c r="AU67" s="19"/>
      <c r="AV67" s="19"/>
      <c r="AW67" s="19"/>
      <c r="AX67" s="19"/>
      <c r="AY67" s="81"/>
      <c r="AZ67" s="223"/>
      <c r="BA67" s="188">
        <v>15</v>
      </c>
      <c r="BB67" s="20"/>
      <c r="BC67" s="20"/>
      <c r="BD67" s="20"/>
      <c r="BE67" s="20"/>
      <c r="BF67" s="80" t="s">
        <v>27</v>
      </c>
      <c r="BG67" s="174">
        <v>2</v>
      </c>
    </row>
    <row r="68" spans="1:59" ht="25.5" customHeight="1">
      <c r="A68" s="203">
        <v>51</v>
      </c>
      <c r="B68" s="181" t="s">
        <v>51</v>
      </c>
      <c r="C68" s="83">
        <f>SUM(X68,AL68,AZ68)</f>
        <v>24</v>
      </c>
      <c r="D68" s="36">
        <v>720</v>
      </c>
      <c r="E68" s="262" t="s">
        <v>50</v>
      </c>
      <c r="F68" s="262"/>
      <c r="G68" s="262"/>
      <c r="H68" s="262"/>
      <c r="I68" s="262"/>
      <c r="J68" s="8"/>
      <c r="K68" s="262" t="s">
        <v>50</v>
      </c>
      <c r="L68" s="262"/>
      <c r="M68" s="262"/>
      <c r="N68" s="262"/>
      <c r="O68" s="262"/>
      <c r="P68" s="84" t="s">
        <v>52</v>
      </c>
      <c r="Q68" s="84" t="s">
        <v>52</v>
      </c>
      <c r="R68" s="262" t="s">
        <v>50</v>
      </c>
      <c r="S68" s="262"/>
      <c r="T68" s="262"/>
      <c r="U68" s="262"/>
      <c r="V68" s="262"/>
      <c r="W68" s="85" t="s">
        <v>52</v>
      </c>
      <c r="X68" s="175" t="s">
        <v>52</v>
      </c>
      <c r="Y68" s="262" t="s">
        <v>50</v>
      </c>
      <c r="Z68" s="262"/>
      <c r="AA68" s="262"/>
      <c r="AB68" s="262"/>
      <c r="AC68" s="262"/>
      <c r="AD68" s="84" t="s">
        <v>52</v>
      </c>
      <c r="AE68" s="84" t="s">
        <v>52</v>
      </c>
      <c r="AF68" s="267" t="s">
        <v>72</v>
      </c>
      <c r="AG68" s="267"/>
      <c r="AH68" s="267"/>
      <c r="AI68" s="267"/>
      <c r="AJ68" s="267"/>
      <c r="AK68" s="81" t="s">
        <v>27</v>
      </c>
      <c r="AL68" s="171">
        <v>12</v>
      </c>
      <c r="AM68" s="262" t="s">
        <v>50</v>
      </c>
      <c r="AN68" s="262"/>
      <c r="AO68" s="262"/>
      <c r="AP68" s="262"/>
      <c r="AQ68" s="262"/>
      <c r="AR68" s="84" t="s">
        <v>52</v>
      </c>
      <c r="AS68" s="84" t="s">
        <v>52</v>
      </c>
      <c r="AT68" s="267" t="s">
        <v>72</v>
      </c>
      <c r="AU68" s="267"/>
      <c r="AV68" s="267"/>
      <c r="AW68" s="267"/>
      <c r="AX68" s="267"/>
      <c r="AY68" s="85" t="s">
        <v>52</v>
      </c>
      <c r="AZ68" s="225">
        <v>12</v>
      </c>
      <c r="BA68" s="261" t="s">
        <v>50</v>
      </c>
      <c r="BB68" s="262"/>
      <c r="BC68" s="262"/>
      <c r="BD68" s="262"/>
      <c r="BE68" s="262"/>
      <c r="BF68" s="84" t="s">
        <v>52</v>
      </c>
      <c r="BG68" s="84" t="s">
        <v>52</v>
      </c>
    </row>
    <row r="69" spans="1:59" ht="25.5" customHeight="1">
      <c r="A69" s="224">
        <v>52</v>
      </c>
      <c r="B69" s="181" t="s">
        <v>99</v>
      </c>
      <c r="C69" s="83">
        <v>2</v>
      </c>
      <c r="D69" s="15" t="s">
        <v>50</v>
      </c>
      <c r="E69" s="262" t="s">
        <v>50</v>
      </c>
      <c r="F69" s="262"/>
      <c r="G69" s="262"/>
      <c r="H69" s="262"/>
      <c r="I69" s="262"/>
      <c r="J69" s="8"/>
      <c r="K69" s="262" t="s">
        <v>50</v>
      </c>
      <c r="L69" s="262"/>
      <c r="M69" s="262"/>
      <c r="N69" s="262"/>
      <c r="O69" s="262"/>
      <c r="P69" s="86" t="s">
        <v>52</v>
      </c>
      <c r="Q69" s="86" t="s">
        <v>52</v>
      </c>
      <c r="R69" s="262" t="s">
        <v>50</v>
      </c>
      <c r="S69" s="262"/>
      <c r="T69" s="262"/>
      <c r="U69" s="262"/>
      <c r="V69" s="262"/>
      <c r="W69" s="81" t="s">
        <v>52</v>
      </c>
      <c r="X69" s="81" t="s">
        <v>52</v>
      </c>
      <c r="Y69" s="262" t="s">
        <v>50</v>
      </c>
      <c r="Z69" s="262"/>
      <c r="AA69" s="262"/>
      <c r="AB69" s="262"/>
      <c r="AC69" s="262"/>
      <c r="AD69" s="80" t="s">
        <v>52</v>
      </c>
      <c r="AE69" s="80" t="s">
        <v>52</v>
      </c>
      <c r="AF69" s="262" t="s">
        <v>50</v>
      </c>
      <c r="AG69" s="262"/>
      <c r="AH69" s="262"/>
      <c r="AI69" s="262"/>
      <c r="AJ69" s="262"/>
      <c r="AK69" s="81" t="s">
        <v>52</v>
      </c>
      <c r="AL69" s="81" t="s">
        <v>52</v>
      </c>
      <c r="AM69" s="262" t="s">
        <v>50</v>
      </c>
      <c r="AN69" s="262"/>
      <c r="AO69" s="262"/>
      <c r="AP69" s="262"/>
      <c r="AQ69" s="262"/>
      <c r="AR69" s="80" t="s">
        <v>52</v>
      </c>
      <c r="AS69" s="80" t="s">
        <v>52</v>
      </c>
      <c r="AT69" s="262" t="s">
        <v>50</v>
      </c>
      <c r="AU69" s="262"/>
      <c r="AV69" s="262"/>
      <c r="AW69" s="262"/>
      <c r="AX69" s="262"/>
      <c r="AY69" s="81" t="s">
        <v>52</v>
      </c>
      <c r="AZ69" s="223" t="s">
        <v>52</v>
      </c>
      <c r="BA69" s="261" t="s">
        <v>50</v>
      </c>
      <c r="BB69" s="262"/>
      <c r="BC69" s="262"/>
      <c r="BD69" s="262"/>
      <c r="BE69" s="262"/>
      <c r="BF69" s="80" t="s">
        <v>52</v>
      </c>
      <c r="BG69" s="84">
        <v>2</v>
      </c>
    </row>
    <row r="70" spans="1:59" ht="25.5" customHeight="1">
      <c r="A70" s="226">
        <v>53</v>
      </c>
      <c r="B70" s="227" t="s">
        <v>98</v>
      </c>
      <c r="C70" s="170">
        <v>2</v>
      </c>
      <c r="D70" s="15" t="s">
        <v>50</v>
      </c>
      <c r="E70" s="262" t="s">
        <v>50</v>
      </c>
      <c r="F70" s="262"/>
      <c r="G70" s="262"/>
      <c r="H70" s="262"/>
      <c r="I70" s="262"/>
      <c r="J70" s="8"/>
      <c r="K70" s="262" t="s">
        <v>50</v>
      </c>
      <c r="L70" s="262"/>
      <c r="M70" s="262"/>
      <c r="N70" s="262"/>
      <c r="O70" s="262"/>
      <c r="P70" s="86" t="s">
        <v>52</v>
      </c>
      <c r="Q70" s="80" t="s">
        <v>52</v>
      </c>
      <c r="R70" s="262" t="s">
        <v>50</v>
      </c>
      <c r="S70" s="262"/>
      <c r="T70" s="262"/>
      <c r="U70" s="262"/>
      <c r="V70" s="262"/>
      <c r="W70" s="81" t="s">
        <v>52</v>
      </c>
      <c r="X70" s="81" t="s">
        <v>52</v>
      </c>
      <c r="Y70" s="262" t="s">
        <v>50</v>
      </c>
      <c r="Z70" s="262"/>
      <c r="AA70" s="262"/>
      <c r="AB70" s="262"/>
      <c r="AC70" s="262"/>
      <c r="AD70" s="80" t="s">
        <v>52</v>
      </c>
      <c r="AE70" s="80" t="s">
        <v>52</v>
      </c>
      <c r="AF70" s="262" t="s">
        <v>50</v>
      </c>
      <c r="AG70" s="262"/>
      <c r="AH70" s="262"/>
      <c r="AI70" s="262"/>
      <c r="AJ70" s="262"/>
      <c r="AK70" s="81" t="s">
        <v>52</v>
      </c>
      <c r="AL70" s="81" t="s">
        <v>52</v>
      </c>
      <c r="AM70" s="262" t="s">
        <v>50</v>
      </c>
      <c r="AN70" s="262"/>
      <c r="AO70" s="262"/>
      <c r="AP70" s="262"/>
      <c r="AQ70" s="262"/>
      <c r="AR70" s="80" t="s">
        <v>52</v>
      </c>
      <c r="AS70" s="80" t="s">
        <v>52</v>
      </c>
      <c r="AT70" s="262" t="s">
        <v>50</v>
      </c>
      <c r="AU70" s="262"/>
      <c r="AV70" s="262"/>
      <c r="AW70" s="262"/>
      <c r="AX70" s="262"/>
      <c r="AY70" s="81" t="s">
        <v>52</v>
      </c>
      <c r="AZ70" s="228"/>
      <c r="BA70" s="261" t="s">
        <v>50</v>
      </c>
      <c r="BB70" s="262"/>
      <c r="BC70" s="262"/>
      <c r="BD70" s="262"/>
      <c r="BE70" s="262"/>
      <c r="BF70" s="80" t="s">
        <v>52</v>
      </c>
      <c r="BG70" s="9">
        <v>2</v>
      </c>
    </row>
    <row r="71" spans="1:59" ht="23.25" customHeight="1" thickBot="1">
      <c r="A71" s="258" t="s">
        <v>53</v>
      </c>
      <c r="B71" s="259"/>
      <c r="C71" s="229">
        <f>SUM(C67:C70)+C65</f>
        <v>210</v>
      </c>
      <c r="D71" s="230">
        <f>SUM(D67:D70,D65)</f>
        <v>2785</v>
      </c>
      <c r="E71" s="260" t="s">
        <v>50</v>
      </c>
      <c r="F71" s="260"/>
      <c r="G71" s="260"/>
      <c r="H71" s="260"/>
      <c r="I71" s="260"/>
      <c r="J71" s="231"/>
      <c r="K71" s="240">
        <f>SUM(K65,L65,M65,N65,O65)</f>
        <v>345</v>
      </c>
      <c r="L71" s="240"/>
      <c r="M71" s="240"/>
      <c r="N71" s="240"/>
      <c r="O71" s="240"/>
      <c r="P71" s="232" t="s">
        <v>71</v>
      </c>
      <c r="Q71" s="233">
        <f>SUM(Q67:Q70,Q64,Q53)</f>
        <v>30</v>
      </c>
      <c r="R71" s="240">
        <f>SUM(R65,S65,T65,U65,V65)</f>
        <v>345</v>
      </c>
      <c r="S71" s="240"/>
      <c r="T71" s="240"/>
      <c r="U71" s="240"/>
      <c r="V71" s="240"/>
      <c r="W71" s="234" t="s">
        <v>70</v>
      </c>
      <c r="X71" s="234">
        <f>SUM(X67:X70,X64,X53)</f>
        <v>30</v>
      </c>
      <c r="Y71" s="240">
        <f>SUM(Y65,Z65,AA65,AB65,AC65)</f>
        <v>420</v>
      </c>
      <c r="Z71" s="240"/>
      <c r="AA71" s="240"/>
      <c r="AB71" s="240"/>
      <c r="AC71" s="240"/>
      <c r="AD71" s="233" t="s">
        <v>41</v>
      </c>
      <c r="AE71" s="233">
        <f>SUM(AE67:AE70,AE64,AE53)</f>
        <v>28</v>
      </c>
      <c r="AF71" s="240">
        <f>SUM(AF65,AG65,AH65,AI65,AJ65)+360</f>
        <v>630</v>
      </c>
      <c r="AG71" s="240"/>
      <c r="AH71" s="240"/>
      <c r="AI71" s="240"/>
      <c r="AJ71" s="240"/>
      <c r="AK71" s="234" t="s">
        <v>43</v>
      </c>
      <c r="AL71" s="234">
        <f>SUM(AL67:AL70,AL64,AL53)</f>
        <v>32</v>
      </c>
      <c r="AM71" s="240">
        <f>SUM(AM65,AN65,AO65,AP65,AQ65)</f>
        <v>330</v>
      </c>
      <c r="AN71" s="240"/>
      <c r="AO71" s="240"/>
      <c r="AP71" s="240"/>
      <c r="AQ71" s="240"/>
      <c r="AR71" s="233" t="s">
        <v>42</v>
      </c>
      <c r="AS71" s="233">
        <f>SUM(AS67:AS70,AS64,AS53)</f>
        <v>26</v>
      </c>
      <c r="AT71" s="240">
        <f>SUM(AT65,AU65,AV65,AW65,AX65)+360</f>
        <v>535</v>
      </c>
      <c r="AU71" s="240"/>
      <c r="AV71" s="240"/>
      <c r="AW71" s="240"/>
      <c r="AX71" s="240"/>
      <c r="AY71" s="234" t="s">
        <v>42</v>
      </c>
      <c r="AZ71" s="235">
        <f>SUM(AZ67:AZ70,AZ64,AZ53)</f>
        <v>34</v>
      </c>
      <c r="BA71" s="263">
        <f>SUM(BA65,BB65,BC65,BD65,BE65,BA67)</f>
        <v>180</v>
      </c>
      <c r="BB71" s="244"/>
      <c r="BC71" s="244"/>
      <c r="BD71" s="244"/>
      <c r="BE71" s="244"/>
      <c r="BF71" s="3" t="s">
        <v>42</v>
      </c>
      <c r="BG71" s="3">
        <f>SUM(BG67:BG70,BG64,BG53)</f>
        <v>30</v>
      </c>
    </row>
    <row r="72" spans="1:59" ht="24.75" customHeight="1">
      <c r="A72" s="199"/>
      <c r="B72" s="157"/>
      <c r="C72" s="157"/>
      <c r="D72" s="89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  <c r="AR72" s="157"/>
      <c r="AS72" s="157"/>
      <c r="AT72" s="157"/>
      <c r="AU72" s="157"/>
      <c r="AV72" s="157"/>
      <c r="AW72" s="157"/>
      <c r="AX72" s="157"/>
      <c r="AY72" s="157"/>
      <c r="AZ72" s="157"/>
      <c r="BA72" s="88"/>
      <c r="BB72" s="88"/>
      <c r="BC72" s="88"/>
      <c r="BD72" s="88"/>
      <c r="BE72" s="88"/>
      <c r="BF72" s="88"/>
      <c r="BG72" s="88"/>
    </row>
    <row r="73" spans="1:59" ht="14.25" customHeight="1">
      <c r="B73" s="257" t="s">
        <v>54</v>
      </c>
      <c r="C73" s="257"/>
      <c r="D73" s="257"/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7"/>
      <c r="P73" s="257"/>
      <c r="Q73" s="257"/>
      <c r="R73" s="257"/>
      <c r="S73" s="257"/>
      <c r="T73" s="257"/>
      <c r="U73" s="257"/>
      <c r="V73" s="257"/>
      <c r="W73" s="257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90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</row>
    <row r="74" spans="1:59" ht="14.25" customHeight="1">
      <c r="B74" s="257" t="s">
        <v>55</v>
      </c>
      <c r="C74" s="257"/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7"/>
      <c r="P74" s="257"/>
      <c r="Q74" s="257"/>
      <c r="R74" s="257"/>
      <c r="S74" s="257"/>
      <c r="T74" s="257"/>
      <c r="U74" s="257"/>
      <c r="V74" s="257"/>
      <c r="W74" s="257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</row>
    <row r="75" spans="1:59" ht="20.25" customHeight="1">
      <c r="B75" s="266" t="s">
        <v>56</v>
      </c>
      <c r="C75" s="266"/>
      <c r="D75" s="266"/>
      <c r="E75" s="266"/>
      <c r="F75" s="266"/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6"/>
      <c r="S75" s="266"/>
      <c r="T75" s="266"/>
      <c r="U75" s="266"/>
      <c r="V75" s="266"/>
      <c r="W75" s="266"/>
      <c r="X75" s="266"/>
      <c r="Y75" s="266"/>
      <c r="Z75" s="266"/>
      <c r="AA75" s="266"/>
      <c r="AB75" s="266"/>
      <c r="AC75" s="266"/>
      <c r="AD75" s="266"/>
      <c r="AE75" s="266"/>
      <c r="AF75" s="266"/>
      <c r="AG75" s="266"/>
      <c r="AH75" s="266"/>
      <c r="AI75" s="266"/>
      <c r="AJ75" s="266"/>
      <c r="AK75" s="266"/>
      <c r="AL75" s="266"/>
      <c r="AM75" s="266"/>
      <c r="AN75" s="266"/>
      <c r="AO75" s="266"/>
      <c r="AP75" s="266"/>
      <c r="AQ75" s="266"/>
      <c r="AR75" s="266"/>
      <c r="AS75" s="266"/>
      <c r="AT75" s="266"/>
      <c r="AU75" s="266"/>
      <c r="AV75" s="266"/>
      <c r="AW75" s="266"/>
      <c r="AX75" s="89"/>
      <c r="AY75" s="89"/>
      <c r="AZ75" s="89"/>
    </row>
    <row r="76" spans="1:59" ht="22.5" customHeight="1">
      <c r="B76" s="257" t="s">
        <v>57</v>
      </c>
      <c r="C76" s="257"/>
      <c r="D76" s="257"/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7"/>
      <c r="P76" s="257"/>
      <c r="Q76" s="257"/>
      <c r="R76" s="257"/>
      <c r="S76" s="257"/>
      <c r="T76" s="257"/>
      <c r="U76" s="257"/>
      <c r="V76" s="257"/>
      <c r="W76" s="257"/>
      <c r="X76" s="257"/>
      <c r="Y76" s="257"/>
      <c r="Z76" s="257"/>
      <c r="AA76" s="257"/>
      <c r="AB76" s="257"/>
      <c r="AC76" s="257"/>
      <c r="AD76" s="257"/>
      <c r="AE76" s="257"/>
      <c r="AF76" s="257"/>
      <c r="AG76" s="257"/>
      <c r="AH76" s="257"/>
      <c r="AI76" s="257"/>
      <c r="AJ76" s="257"/>
      <c r="AK76" s="257"/>
      <c r="AL76" s="257"/>
      <c r="AM76" s="257"/>
      <c r="AN76" s="257"/>
      <c r="AO76" s="257"/>
      <c r="AP76" s="257"/>
      <c r="AQ76" s="257"/>
      <c r="AR76" s="257"/>
      <c r="AS76" s="257"/>
      <c r="AT76" s="257"/>
      <c r="AU76" s="257"/>
      <c r="AV76" s="257"/>
      <c r="AW76" s="257"/>
      <c r="AX76" s="257"/>
      <c r="AY76" s="257"/>
      <c r="AZ76" s="257"/>
    </row>
    <row r="77" spans="1:59" ht="21.75" customHeight="1">
      <c r="B77" s="91" t="s">
        <v>58</v>
      </c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</row>
    <row r="79" spans="1:59" ht="12.75" customHeight="1">
      <c r="B79" s="92" t="s">
        <v>101</v>
      </c>
    </row>
    <row r="80" spans="1:59" ht="12.75" customHeight="1">
      <c r="B80" s="93" t="s">
        <v>59</v>
      </c>
      <c r="J80" s="156"/>
    </row>
    <row r="81" spans="1:38" ht="12.75" customHeight="1">
      <c r="B81" s="93" t="s">
        <v>60</v>
      </c>
      <c r="I81" s="155"/>
      <c r="J81" s="148"/>
    </row>
    <row r="82" spans="1:38" ht="12.75" customHeight="1">
      <c r="B82" s="93" t="s">
        <v>61</v>
      </c>
      <c r="I82" s="155"/>
      <c r="J82" s="148"/>
    </row>
    <row r="83" spans="1:38" ht="12.75" customHeight="1">
      <c r="B83" s="93" t="s">
        <v>62</v>
      </c>
    </row>
    <row r="84" spans="1:38">
      <c r="J84" s="148"/>
    </row>
    <row r="85" spans="1:38" s="164" customFormat="1" ht="26.25" customHeight="1">
      <c r="A85" s="271" t="s">
        <v>104</v>
      </c>
      <c r="B85" s="272"/>
      <c r="C85" s="272"/>
      <c r="D85" s="272"/>
      <c r="E85" s="272"/>
      <c r="F85" s="272"/>
      <c r="G85" s="273"/>
      <c r="H85" s="274" t="s">
        <v>105</v>
      </c>
      <c r="I85" s="275"/>
      <c r="J85" s="275"/>
      <c r="K85" s="275"/>
      <c r="L85" s="275"/>
      <c r="M85" s="275"/>
      <c r="N85" s="276"/>
      <c r="O85" s="165"/>
      <c r="P85" s="165"/>
      <c r="Q85" s="163"/>
      <c r="R85" s="163"/>
      <c r="S85" s="163"/>
      <c r="T85" s="163"/>
      <c r="U85" s="163"/>
      <c r="V85" s="163"/>
      <c r="W85" s="163"/>
      <c r="X85" s="277"/>
      <c r="Y85" s="277"/>
      <c r="Z85" s="277"/>
      <c r="AA85" s="277"/>
      <c r="AB85" s="277"/>
      <c r="AC85" s="277"/>
      <c r="AD85" s="277"/>
      <c r="AE85" s="277"/>
      <c r="AF85" s="277"/>
      <c r="AG85" s="277"/>
      <c r="AH85" s="277"/>
      <c r="AI85" s="277"/>
      <c r="AJ85" s="162"/>
      <c r="AK85" s="162"/>
      <c r="AL85" s="163"/>
    </row>
    <row r="86" spans="1:38">
      <c r="J86" s="148"/>
    </row>
  </sheetData>
  <mergeCells count="76">
    <mergeCell ref="BA69:BE69"/>
    <mergeCell ref="D7:AH7"/>
    <mergeCell ref="E69:I69"/>
    <mergeCell ref="K69:O69"/>
    <mergeCell ref="R69:V69"/>
    <mergeCell ref="Y69:AC69"/>
    <mergeCell ref="AF69:AJ69"/>
    <mergeCell ref="BA7:BG7"/>
    <mergeCell ref="AM7:AZ7"/>
    <mergeCell ref="K9:Q9"/>
    <mergeCell ref="R9:X9"/>
    <mergeCell ref="Y9:AE9"/>
    <mergeCell ref="AF9:AL9"/>
    <mergeCell ref="D6:AH6"/>
    <mergeCell ref="A85:G85"/>
    <mergeCell ref="H85:N85"/>
    <mergeCell ref="X85:AI85"/>
    <mergeCell ref="AF71:AJ71"/>
    <mergeCell ref="R68:V68"/>
    <mergeCell ref="Y68:AC68"/>
    <mergeCell ref="AF68:AJ68"/>
    <mergeCell ref="A54:AZ54"/>
    <mergeCell ref="B55:B61"/>
    <mergeCell ref="A64:B64"/>
    <mergeCell ref="A65:B65"/>
    <mergeCell ref="AM71:AQ71"/>
    <mergeCell ref="AT71:AX71"/>
    <mergeCell ref="AM69:AQ69"/>
    <mergeCell ref="AT69:AX69"/>
    <mergeCell ref="BA2:BG2"/>
    <mergeCell ref="BA1:BG1"/>
    <mergeCell ref="BA9:BG9"/>
    <mergeCell ref="BA68:BE68"/>
    <mergeCell ref="BA6:BG6"/>
    <mergeCell ref="BA70:BE70"/>
    <mergeCell ref="BA71:BE71"/>
    <mergeCell ref="BA8:BG8"/>
    <mergeCell ref="B75:AW75"/>
    <mergeCell ref="B76:AZ76"/>
    <mergeCell ref="AM68:AQ68"/>
    <mergeCell ref="AT68:AX68"/>
    <mergeCell ref="E70:I70"/>
    <mergeCell ref="K70:O70"/>
    <mergeCell ref="R70:V70"/>
    <mergeCell ref="Y70:AC70"/>
    <mergeCell ref="AF70:AJ70"/>
    <mergeCell ref="AM70:AQ70"/>
    <mergeCell ref="AT70:AX70"/>
    <mergeCell ref="E68:I68"/>
    <mergeCell ref="K68:O68"/>
    <mergeCell ref="B74:W74"/>
    <mergeCell ref="A71:B71"/>
    <mergeCell ref="E71:I71"/>
    <mergeCell ref="K71:O71"/>
    <mergeCell ref="R71:V71"/>
    <mergeCell ref="Y8:AL8"/>
    <mergeCell ref="AM8:AZ8"/>
    <mergeCell ref="D9:D11"/>
    <mergeCell ref="E9:I9"/>
    <mergeCell ref="B73:W73"/>
    <mergeCell ref="AM2:AZ2"/>
    <mergeCell ref="D3:AH3"/>
    <mergeCell ref="D4:AH4"/>
    <mergeCell ref="D5:AH5"/>
    <mergeCell ref="Y71:AC71"/>
    <mergeCell ref="A66:AZ66"/>
    <mergeCell ref="AM9:AS9"/>
    <mergeCell ref="AT9:AZ9"/>
    <mergeCell ref="E10:I10"/>
    <mergeCell ref="A12:AZ12"/>
    <mergeCell ref="A53:B53"/>
    <mergeCell ref="A8:A11"/>
    <mergeCell ref="B8:B11"/>
    <mergeCell ref="C8:C11"/>
    <mergeCell ref="D8:I8"/>
    <mergeCell ref="K8:X8"/>
  </mergeCells>
  <pageMargins left="1.1811023622047245" right="0.70866141732283472" top="0.70866141732283472" bottom="0.74803149606299213" header="0.51181102362204722" footer="0.51181102362204722"/>
  <pageSetup paperSize="8" scale="46" firstPageNumber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geinformatyka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</dc:creator>
  <cp:lastModifiedBy>Użytkownik systemu Windows</cp:lastModifiedBy>
  <cp:revision>1</cp:revision>
  <cp:lastPrinted>2019-07-11T10:19:06Z</cp:lastPrinted>
  <dcterms:created xsi:type="dcterms:W3CDTF">2013-03-19T09:26:39Z</dcterms:created>
  <dcterms:modified xsi:type="dcterms:W3CDTF">2019-09-03T11:44:11Z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