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tabRatio="691" activeTab="0"/>
  </bookViews>
  <sheets>
    <sheet name="geografia I stopień" sheetId="1" r:id="rId1"/>
  </sheets>
  <definedNames/>
  <calcPr fullCalcOnLoad="1"/>
</workbook>
</file>

<file path=xl/sharedStrings.xml><?xml version="1.0" encoding="utf-8"?>
<sst xmlns="http://schemas.openxmlformats.org/spreadsheetml/2006/main" count="189" uniqueCount="90">
  <si>
    <t>Lp.</t>
  </si>
  <si>
    <t>Forma zal.</t>
  </si>
  <si>
    <t>Punkty ECTS</t>
  </si>
  <si>
    <t>Rok I</t>
  </si>
  <si>
    <t>Rok II</t>
  </si>
  <si>
    <t>Razem</t>
  </si>
  <si>
    <t>WY</t>
  </si>
  <si>
    <t>CA</t>
  </si>
  <si>
    <t>LB</t>
  </si>
  <si>
    <t>KW</t>
  </si>
  <si>
    <t>SM</t>
  </si>
  <si>
    <t>KIERUNEK:</t>
  </si>
  <si>
    <t>Poziom studiów:</t>
  </si>
  <si>
    <t>Profil studiów:</t>
  </si>
  <si>
    <t>Forma studiów:</t>
  </si>
  <si>
    <t>Razem A+B</t>
  </si>
  <si>
    <t>Razem B</t>
  </si>
  <si>
    <t>Nazwa modułu (przedmiotu)</t>
  </si>
  <si>
    <t>Blok modułów (przedmiotów) obowiązkowych - A</t>
  </si>
  <si>
    <t xml:space="preserve">A - blok modulów (przedmiotów) obowiązujących wszystkich studentów danego kierunku i specjalności </t>
  </si>
  <si>
    <t>Wymiar godzin (łączny)</t>
  </si>
  <si>
    <t>Liczba punktów za pracę dyplomową i jej obronę (egzamin dyplomowy)</t>
  </si>
  <si>
    <t>………………………..……………………………..</t>
  </si>
  <si>
    <t>Symbole: WY-wykład, CA-ćwiczenia, LB-labolatorium, KW-konwersatorium, SM-seminarium</t>
  </si>
  <si>
    <t>I STOPIEŃ</t>
  </si>
  <si>
    <t>Rodzaj zajęć</t>
  </si>
  <si>
    <t>B - blok modułów (przedmiotów) wybieralnych/fakultatywnych m.in. specjalnościowych lub specjalizacyjnych (minimum 30% ogólnej liczby punktów ECTS)</t>
  </si>
  <si>
    <t>Pozostałe</t>
  </si>
  <si>
    <t>▬</t>
  </si>
  <si>
    <t>RAZEM punkty ECTS i liczba godzin</t>
  </si>
  <si>
    <t>Minimalny wymiar dla zajęć ogólnouniwersyteckich lub na innym kierunku studiów</t>
  </si>
  <si>
    <t>Fizyka i chemia Ziemi</t>
  </si>
  <si>
    <t>Wychowanie fizyczne</t>
  </si>
  <si>
    <t>Ekonomia i zarządzanie</t>
  </si>
  <si>
    <t>Gospodarka przestrzenna</t>
  </si>
  <si>
    <t>Ćwiczenia terenowe - Gleboznawstwo</t>
  </si>
  <si>
    <t>Ćwiczenia terenowe przedmiotowe - Terenoznawstwo</t>
  </si>
  <si>
    <t>Ćwiczenia terenowe przedmiotowe - Geomorfologia</t>
  </si>
  <si>
    <t>Ćwiczenia terenowe przedmiotowe - Metoerologia</t>
  </si>
  <si>
    <t>Ćwiczenia terenowe przedmiotowe - Hydrologia</t>
  </si>
  <si>
    <t>Ćwiczenia terenowe przedmiotowe - Geografia ekonomiczna</t>
  </si>
  <si>
    <t>Ćwiczenia terenowe regionalne - Góry Świętokrzyskie</t>
  </si>
  <si>
    <t>Ćwiczenia terenowe regionalne - Polesie</t>
  </si>
  <si>
    <t>Ćwiczenia terenowe regionalne - Roztocze</t>
  </si>
  <si>
    <t>Geografia regionalna Polski i świata</t>
  </si>
  <si>
    <t>STACJONARNE</t>
  </si>
  <si>
    <t>Matematyka i statystyka</t>
  </si>
  <si>
    <t>Kartografia i teledetekcja</t>
  </si>
  <si>
    <t>Gleboznawstwo i geografia gleb</t>
  </si>
  <si>
    <t>Biogeografia i ochrona środowiska</t>
  </si>
  <si>
    <t>Język obcy</t>
  </si>
  <si>
    <t>SUMA C</t>
  </si>
  <si>
    <t>GEOGRAFIA</t>
  </si>
  <si>
    <t>Przygotowanie pracy licencjackiej</t>
  </si>
  <si>
    <t>E</t>
  </si>
  <si>
    <t>Geografia ekonomiczna</t>
  </si>
  <si>
    <t>Zo</t>
  </si>
  <si>
    <t>Formy oceny: E - egzamin; Zo - zaliczenie z oceną</t>
  </si>
  <si>
    <t>4E</t>
  </si>
  <si>
    <t>2E</t>
  </si>
  <si>
    <t>1E</t>
  </si>
  <si>
    <t xml:space="preserve">    </t>
  </si>
  <si>
    <r>
      <t>W przypadku studiów o profilu praktycznym należy przy nazwie przedmiotu praktycznego umieścić symbol</t>
    </r>
    <r>
      <rPr>
        <sz val="11"/>
        <rFont val="Arial Narrow"/>
        <family val="2"/>
      </rPr>
      <t xml:space="preserve">: </t>
    </r>
    <r>
      <rPr>
        <b/>
        <sz val="11"/>
        <rFont val="Arial Narrow"/>
        <family val="2"/>
      </rPr>
      <t>(P)</t>
    </r>
  </si>
  <si>
    <t>Geografia polityczna</t>
  </si>
  <si>
    <t xml:space="preserve">Geografia społeczna </t>
  </si>
  <si>
    <t xml:space="preserve"> </t>
  </si>
  <si>
    <t>Organizacja pracy i ochrona własności*</t>
  </si>
  <si>
    <t>*Moduł zawiera treści z zakresu bezpieczeństwa i higieny pracy</t>
  </si>
  <si>
    <t>OGÓLNOAKADEMICKI</t>
  </si>
  <si>
    <t>Geomorfologia</t>
  </si>
  <si>
    <t>Meteorologia i klimatologia</t>
  </si>
  <si>
    <t>Hydrologia</t>
  </si>
  <si>
    <t>Bloki specjalnościowe  (4x120 h)</t>
  </si>
  <si>
    <t>Fakultety</t>
  </si>
  <si>
    <t xml:space="preserve">Geologia </t>
  </si>
  <si>
    <t>GIS</t>
  </si>
  <si>
    <t>Rok III</t>
  </si>
  <si>
    <t xml:space="preserve">  </t>
  </si>
  <si>
    <t>Astronomiczne Podstawy Geografii</t>
  </si>
  <si>
    <t>3E</t>
  </si>
  <si>
    <t>_</t>
  </si>
  <si>
    <t>Ćwiczenia terenowe regionalne - Pomorze</t>
  </si>
  <si>
    <t>Plan studiów obowiązujący od roku akademickiego 2019/2020</t>
  </si>
  <si>
    <t xml:space="preserve">Ćwiczenia terenowe regionalne - Karpaty </t>
  </si>
  <si>
    <t>Razem A</t>
  </si>
  <si>
    <t>Praktyki specjalnościowe (zawodowe) (3 tyg.)</t>
  </si>
  <si>
    <t>Załącznik nr 1 do Uchwały Senatu Nr XXIV-27.21/19 z dnia 29 maja 2019 r.</t>
  </si>
  <si>
    <t>Zatwierdzony na posiedzeniu Senatu UMCS w Lublinie w dniu:</t>
  </si>
  <si>
    <t>29 maja 2019 roku</t>
  </si>
  <si>
    <t>Dodatkowo student realizuje zajęcia z zakresu szkolenia bibliotecznego (2 godz.) i odpowiedzialności dyscyplinarnej (4godz.)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</si>
</sst>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11"/>
      <name val="Czcionka tekstu podstawowego"/>
      <family val="2"/>
    </font>
    <font>
      <sz val="11"/>
      <name val="Arial Narrow"/>
      <family val="2"/>
    </font>
    <font>
      <u val="single"/>
      <sz val="11"/>
      <name val="Arial Narrow"/>
      <family val="2"/>
    </font>
    <font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1" fontId="5" fillId="0" borderId="2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1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32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5" xfId="0" applyFont="1" applyBorder="1" applyAlignment="1">
      <alignment/>
    </xf>
    <xf numFmtId="1" fontId="9" fillId="0" borderId="2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11" fillId="33" borderId="14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11" fillId="34" borderId="36" xfId="0" applyFont="1" applyFill="1" applyBorder="1" applyAlignment="1">
      <alignment/>
    </xf>
    <xf numFmtId="0" fontId="10" fillId="34" borderId="36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/>
    </xf>
    <xf numFmtId="1" fontId="5" fillId="0" borderId="22" xfId="0" applyNumberFormat="1" applyFont="1" applyBorder="1" applyAlignment="1">
      <alignment horizontal="center" vertical="center" wrapText="1"/>
    </xf>
    <xf numFmtId="0" fontId="60" fillId="35" borderId="22" xfId="0" applyFont="1" applyFill="1" applyBorder="1" applyAlignment="1">
      <alignment horizontal="center" vertical="center" wrapText="1"/>
    </xf>
    <xf numFmtId="0" fontId="60" fillId="35" borderId="22" xfId="0" applyFont="1" applyFill="1" applyBorder="1" applyAlignment="1">
      <alignment horizontal="center" vertical="center"/>
    </xf>
    <xf numFmtId="0" fontId="60" fillId="35" borderId="24" xfId="0" applyFont="1" applyFill="1" applyBorder="1" applyAlignment="1">
      <alignment horizontal="center" vertical="center"/>
    </xf>
    <xf numFmtId="1" fontId="60" fillId="35" borderId="22" xfId="0" applyNumberFormat="1" applyFont="1" applyFill="1" applyBorder="1" applyAlignment="1">
      <alignment horizontal="center" vertical="center"/>
    </xf>
    <xf numFmtId="0" fontId="60" fillId="35" borderId="22" xfId="0" applyFont="1" applyFill="1" applyBorder="1" applyAlignment="1">
      <alignment horizontal="center"/>
    </xf>
    <xf numFmtId="0" fontId="60" fillId="35" borderId="37" xfId="0" applyFont="1" applyFill="1" applyBorder="1" applyAlignment="1">
      <alignment horizontal="center" vertical="center"/>
    </xf>
    <xf numFmtId="0" fontId="60" fillId="35" borderId="28" xfId="0" applyFont="1" applyFill="1" applyBorder="1" applyAlignment="1">
      <alignment horizontal="center" vertical="center"/>
    </xf>
    <xf numFmtId="0" fontId="60" fillId="35" borderId="21" xfId="0" applyFont="1" applyFill="1" applyBorder="1" applyAlignment="1">
      <alignment horizontal="center" vertical="center"/>
    </xf>
    <xf numFmtId="1" fontId="60" fillId="35" borderId="2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61" fillId="33" borderId="18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/>
    </xf>
    <xf numFmtId="0" fontId="62" fillId="33" borderId="22" xfId="0" applyFont="1" applyFill="1" applyBorder="1" applyAlignment="1">
      <alignment horizontal="center"/>
    </xf>
    <xf numFmtId="0" fontId="62" fillId="33" borderId="14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center" vertical="center"/>
    </xf>
    <xf numFmtId="0" fontId="62" fillId="33" borderId="21" xfId="0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/>
    </xf>
    <xf numFmtId="0" fontId="62" fillId="33" borderId="38" xfId="0" applyFont="1" applyFill="1" applyBorder="1" applyAlignment="1">
      <alignment horizontal="left" vertical="center"/>
    </xf>
    <xf numFmtId="1" fontId="62" fillId="33" borderId="22" xfId="0" applyNumberFormat="1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62" fillId="33" borderId="38" xfId="0" applyFont="1" applyFill="1" applyBorder="1" applyAlignment="1">
      <alignment horizontal="center" vertical="center"/>
    </xf>
    <xf numFmtId="0" fontId="62" fillId="33" borderId="39" xfId="0" applyFont="1" applyFill="1" applyBorder="1" applyAlignment="1">
      <alignment horizontal="center" vertical="center"/>
    </xf>
    <xf numFmtId="0" fontId="62" fillId="33" borderId="40" xfId="0" applyFont="1" applyFill="1" applyBorder="1" applyAlignment="1">
      <alignment horizontal="center" vertical="center"/>
    </xf>
    <xf numFmtId="0" fontId="62" fillId="33" borderId="33" xfId="0" applyFont="1" applyFill="1" applyBorder="1" applyAlignment="1">
      <alignment horizontal="center" vertical="center"/>
    </xf>
    <xf numFmtId="0" fontId="62" fillId="33" borderId="41" xfId="0" applyFont="1" applyFill="1" applyBorder="1" applyAlignment="1">
      <alignment horizontal="center" vertical="center"/>
    </xf>
    <xf numFmtId="0" fontId="62" fillId="33" borderId="37" xfId="0" applyFont="1" applyFill="1" applyBorder="1" applyAlignment="1">
      <alignment horizontal="center" vertical="center"/>
    </xf>
    <xf numFmtId="0" fontId="62" fillId="33" borderId="25" xfId="0" applyFont="1" applyFill="1" applyBorder="1" applyAlignment="1">
      <alignment horizontal="center" vertical="center"/>
    </xf>
    <xf numFmtId="0" fontId="62" fillId="33" borderId="23" xfId="0" applyFont="1" applyFill="1" applyBorder="1" applyAlignment="1">
      <alignment horizontal="left" vertical="center"/>
    </xf>
    <xf numFmtId="0" fontId="62" fillId="33" borderId="23" xfId="0" applyFont="1" applyFill="1" applyBorder="1" applyAlignment="1">
      <alignment horizontal="center" vertical="center"/>
    </xf>
    <xf numFmtId="0" fontId="62" fillId="33" borderId="29" xfId="0" applyFont="1" applyFill="1" applyBorder="1" applyAlignment="1">
      <alignment horizontal="center" vertical="center"/>
    </xf>
    <xf numFmtId="0" fontId="62" fillId="33" borderId="27" xfId="0" applyFont="1" applyFill="1" applyBorder="1" applyAlignment="1">
      <alignment horizontal="center" vertical="center"/>
    </xf>
    <xf numFmtId="0" fontId="62" fillId="33" borderId="30" xfId="0" applyFont="1" applyFill="1" applyBorder="1" applyAlignment="1">
      <alignment horizontal="center" vertical="center"/>
    </xf>
    <xf numFmtId="0" fontId="62" fillId="33" borderId="28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left" vertical="center" wrapText="1"/>
    </xf>
    <xf numFmtId="0" fontId="62" fillId="33" borderId="42" xfId="0" applyFont="1" applyFill="1" applyBorder="1" applyAlignment="1">
      <alignment horizontal="center" vertical="center"/>
    </xf>
    <xf numFmtId="0" fontId="62" fillId="33" borderId="43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2" fillId="33" borderId="32" xfId="0" applyFont="1" applyFill="1" applyBorder="1" applyAlignment="1">
      <alignment horizontal="center" vertical="center"/>
    </xf>
    <xf numFmtId="0" fontId="62" fillId="33" borderId="19" xfId="0" applyFont="1" applyFill="1" applyBorder="1" applyAlignment="1">
      <alignment horizontal="center" vertical="center"/>
    </xf>
    <xf numFmtId="1" fontId="63" fillId="0" borderId="22" xfId="0" applyNumberFormat="1" applyFont="1" applyBorder="1" applyAlignment="1">
      <alignment horizontal="center" vertical="center"/>
    </xf>
    <xf numFmtId="0" fontId="60" fillId="36" borderId="18" xfId="0" applyFont="1" applyFill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1" fontId="60" fillId="0" borderId="22" xfId="0" applyNumberFormat="1" applyFont="1" applyBorder="1" applyAlignment="1">
      <alignment horizontal="center" vertical="center"/>
    </xf>
    <xf numFmtId="0" fontId="60" fillId="36" borderId="44" xfId="0" applyFont="1" applyFill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14" xfId="0" applyFont="1" applyBorder="1" applyAlignment="1">
      <alignment vertical="center"/>
    </xf>
    <xf numFmtId="1" fontId="62" fillId="0" borderId="22" xfId="0" applyNumberFormat="1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 wrapText="1"/>
    </xf>
    <xf numFmtId="0" fontId="62" fillId="0" borderId="14" xfId="0" applyFont="1" applyBorder="1" applyAlignment="1">
      <alignment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62" fillId="0" borderId="47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/>
    </xf>
    <xf numFmtId="0" fontId="62" fillId="0" borderId="14" xfId="0" applyFont="1" applyBorder="1" applyAlignment="1">
      <alignment vertical="center" wrapText="1"/>
    </xf>
    <xf numFmtId="0" fontId="62" fillId="0" borderId="46" xfId="0" applyFont="1" applyBorder="1" applyAlignment="1">
      <alignment vertical="center" wrapText="1"/>
    </xf>
    <xf numFmtId="0" fontId="62" fillId="0" borderId="48" xfId="0" applyFont="1" applyBorder="1" applyAlignment="1">
      <alignment horizontal="center" vertical="center"/>
    </xf>
    <xf numFmtId="0" fontId="62" fillId="0" borderId="25" xfId="0" applyFont="1" applyBorder="1" applyAlignment="1">
      <alignment vertical="center" wrapText="1"/>
    </xf>
    <xf numFmtId="1" fontId="62" fillId="0" borderId="24" xfId="0" applyNumberFormat="1" applyFont="1" applyBorder="1" applyAlignment="1">
      <alignment horizontal="center" vertical="center"/>
    </xf>
    <xf numFmtId="0" fontId="60" fillId="35" borderId="24" xfId="0" applyFont="1" applyFill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49" xfId="0" applyFont="1" applyBorder="1" applyAlignment="1">
      <alignment horizontal="center" vertical="center" wrapText="1"/>
    </xf>
    <xf numFmtId="0" fontId="62" fillId="0" borderId="50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/>
    </xf>
    <xf numFmtId="0" fontId="60" fillId="0" borderId="14" xfId="0" applyFont="1" applyBorder="1" applyAlignment="1">
      <alignment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2" fillId="0" borderId="33" xfId="0" applyFont="1" applyBorder="1" applyAlignment="1">
      <alignment vertical="center"/>
    </xf>
    <xf numFmtId="0" fontId="62" fillId="0" borderId="40" xfId="0" applyFont="1" applyBorder="1" applyAlignment="1">
      <alignment vertical="center"/>
    </xf>
    <xf numFmtId="0" fontId="62" fillId="0" borderId="39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/>
    </xf>
    <xf numFmtId="0" fontId="62" fillId="0" borderId="37" xfId="0" applyFont="1" applyBorder="1" applyAlignment="1">
      <alignment vertical="center"/>
    </xf>
    <xf numFmtId="0" fontId="60" fillId="0" borderId="39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2" fillId="0" borderId="51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1" fontId="64" fillId="0" borderId="22" xfId="0" applyNumberFormat="1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wrapText="1"/>
    </xf>
    <xf numFmtId="0" fontId="62" fillId="0" borderId="14" xfId="0" applyFont="1" applyBorder="1" applyAlignment="1">
      <alignment horizontal="center" wrapText="1"/>
    </xf>
    <xf numFmtId="0" fontId="62" fillId="0" borderId="28" xfId="0" applyFont="1" applyBorder="1" applyAlignment="1">
      <alignment horizontal="center" wrapText="1"/>
    </xf>
    <xf numFmtId="0" fontId="62" fillId="0" borderId="25" xfId="0" applyFont="1" applyBorder="1" applyAlignment="1">
      <alignment horizontal="center" wrapText="1"/>
    </xf>
    <xf numFmtId="1" fontId="64" fillId="35" borderId="22" xfId="0" applyNumberFormat="1" applyFont="1" applyFill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60" fillId="0" borderId="13" xfId="0" applyFont="1" applyBorder="1" applyAlignment="1">
      <alignment horizont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/>
    </xf>
    <xf numFmtId="0" fontId="62" fillId="0" borderId="33" xfId="0" applyFont="1" applyBorder="1" applyAlignment="1">
      <alignment horizontal="center"/>
    </xf>
    <xf numFmtId="0" fontId="62" fillId="0" borderId="40" xfId="0" applyFont="1" applyBorder="1" applyAlignment="1">
      <alignment horizontal="center"/>
    </xf>
    <xf numFmtId="1" fontId="60" fillId="0" borderId="21" xfId="0" applyNumberFormat="1" applyFont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wrapText="1"/>
    </xf>
    <xf numFmtId="0" fontId="62" fillId="0" borderId="14" xfId="0" applyFont="1" applyBorder="1" applyAlignment="1">
      <alignment horizontal="center" wrapText="1"/>
    </xf>
    <xf numFmtId="0" fontId="62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66" fillId="0" borderId="0" xfId="0" applyNumberFormat="1" applyFont="1" applyAlignment="1">
      <alignment horizontal="center"/>
    </xf>
    <xf numFmtId="49" fontId="67" fillId="0" borderId="0" xfId="0" applyNumberFormat="1" applyFont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/>
    </xf>
    <xf numFmtId="0" fontId="69" fillId="0" borderId="55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5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textRotation="90"/>
    </xf>
    <xf numFmtId="0" fontId="11" fillId="0" borderId="57" xfId="0" applyFont="1" applyBorder="1" applyAlignment="1">
      <alignment horizontal="center" vertical="center" textRotation="90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8" fillId="0" borderId="62" xfId="0" applyNumberFormat="1" applyFont="1" applyBorder="1" applyAlignment="1">
      <alignment horizontal="center" vertical="center" textRotation="90"/>
    </xf>
    <xf numFmtId="1" fontId="8" fillId="0" borderId="63" xfId="0" applyNumberFormat="1" applyFont="1" applyBorder="1" applyAlignment="1">
      <alignment horizontal="center" vertical="center" textRotation="90"/>
    </xf>
    <xf numFmtId="1" fontId="8" fillId="0" borderId="64" xfId="0" applyNumberFormat="1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4" fillId="0" borderId="21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62" fillId="0" borderId="65" xfId="0" applyFont="1" applyBorder="1" applyAlignment="1">
      <alignment horizontal="center" vertical="center"/>
    </xf>
    <xf numFmtId="0" fontId="64" fillId="0" borderId="47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68" xfId="0" applyFont="1" applyBorder="1" applyAlignment="1">
      <alignment horizontal="center" wrapText="1"/>
    </xf>
    <xf numFmtId="0" fontId="62" fillId="0" borderId="37" xfId="0" applyFont="1" applyBorder="1" applyAlignment="1">
      <alignment vertical="center" wrapText="1"/>
    </xf>
    <xf numFmtId="0" fontId="62" fillId="0" borderId="41" xfId="0" applyFont="1" applyBorder="1" applyAlignment="1">
      <alignment vertical="center" wrapText="1"/>
    </xf>
    <xf numFmtId="0" fontId="66" fillId="0" borderId="21" xfId="0" applyFont="1" applyBorder="1" applyAlignment="1">
      <alignment horizontal="left" vertical="center"/>
    </xf>
    <xf numFmtId="0" fontId="66" fillId="0" borderId="17" xfId="0" applyFont="1" applyBorder="1" applyAlignment="1">
      <alignment horizontal="left" vertical="center"/>
    </xf>
    <xf numFmtId="49" fontId="8" fillId="0" borderId="0" xfId="0" applyNumberFormat="1" applyFont="1" applyAlignment="1">
      <alignment horizontal="left"/>
    </xf>
    <xf numFmtId="0" fontId="64" fillId="0" borderId="21" xfId="0" applyFont="1" applyBorder="1" applyAlignment="1">
      <alignment horizontal="left" vertical="center"/>
    </xf>
    <xf numFmtId="0" fontId="64" fillId="0" borderId="17" xfId="0" applyFont="1" applyBorder="1" applyAlignment="1">
      <alignment horizontal="left" vertical="center"/>
    </xf>
    <xf numFmtId="0" fontId="8" fillId="0" borderId="4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62" fillId="0" borderId="47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69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2" fillId="0" borderId="70" xfId="0" applyFont="1" applyBorder="1" applyAlignment="1">
      <alignment horizontal="center"/>
    </xf>
    <xf numFmtId="0" fontId="62" fillId="0" borderId="32" xfId="0" applyFont="1" applyBorder="1" applyAlignment="1">
      <alignment horizontal="center"/>
    </xf>
    <xf numFmtId="0" fontId="62" fillId="0" borderId="71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62" fillId="0" borderId="72" xfId="0" applyFont="1" applyBorder="1" applyAlignment="1">
      <alignment horizontal="center" vertical="center"/>
    </xf>
    <xf numFmtId="0" fontId="62" fillId="0" borderId="73" xfId="0" applyFont="1" applyBorder="1" applyAlignment="1">
      <alignment horizontal="left" vertical="center" wrapText="1"/>
    </xf>
    <xf numFmtId="0" fontId="62" fillId="0" borderId="74" xfId="0" applyFont="1" applyBorder="1" applyAlignment="1">
      <alignment horizontal="left" vertical="center" wrapText="1"/>
    </xf>
    <xf numFmtId="0" fontId="68" fillId="0" borderId="21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2" fillId="0" borderId="70" xfId="0" applyFont="1" applyBorder="1" applyAlignment="1">
      <alignment horizontal="center" vertical="center"/>
    </xf>
    <xf numFmtId="0" fontId="62" fillId="0" borderId="46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5"/>
  <sheetViews>
    <sheetView showGridLines="0" tabSelected="1" view="pageBreakPreview" zoomScale="84" zoomScaleNormal="150" zoomScaleSheetLayoutView="84" zoomScalePageLayoutView="0" workbookViewId="0" topLeftCell="A29">
      <selection activeCell="B61" sqref="B61:AV61"/>
    </sheetView>
  </sheetViews>
  <sheetFormatPr defaultColWidth="8.796875" defaultRowHeight="14.25"/>
  <cols>
    <col min="1" max="1" width="3.19921875" style="64" customWidth="1"/>
    <col min="2" max="2" width="45.09765625" style="64" customWidth="1"/>
    <col min="3" max="3" width="4.8984375" style="71" customWidth="1"/>
    <col min="4" max="4" width="5.59765625" style="70" customWidth="1"/>
    <col min="5" max="51" width="3.3984375" style="70" customWidth="1"/>
    <col min="52" max="62" width="9" style="82" customWidth="1"/>
    <col min="63" max="16384" width="9" style="64" customWidth="1"/>
  </cols>
  <sheetData>
    <row r="1" spans="2:46" ht="16.5">
      <c r="B1" s="225" t="s">
        <v>82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AK1" s="76"/>
      <c r="AL1" s="76"/>
      <c r="AM1" s="52"/>
      <c r="AN1" s="52"/>
      <c r="AO1" s="52"/>
      <c r="AP1" s="52"/>
      <c r="AQ1" s="52"/>
      <c r="AR1" s="52" t="s">
        <v>86</v>
      </c>
      <c r="AS1" s="52"/>
      <c r="AT1" s="52"/>
    </row>
    <row r="2" spans="2:51" ht="16.5">
      <c r="B2" s="51"/>
      <c r="C2" s="77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2"/>
      <c r="Y2" s="52"/>
      <c r="Z2" s="52"/>
      <c r="AA2" s="52"/>
      <c r="AB2" s="52"/>
      <c r="AC2" s="52"/>
      <c r="AD2" s="52"/>
      <c r="AE2" s="5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</row>
    <row r="3" spans="1:51" ht="16.5">
      <c r="A3" s="69"/>
      <c r="B3" s="52" t="s">
        <v>11</v>
      </c>
      <c r="C3" s="271" t="s">
        <v>52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5.75" customHeight="1">
      <c r="A4" s="2"/>
      <c r="B4" s="52" t="s">
        <v>12</v>
      </c>
      <c r="C4" s="261" t="s">
        <v>24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6.5">
      <c r="A5" s="69"/>
      <c r="B5" s="52" t="s">
        <v>13</v>
      </c>
      <c r="C5" s="261" t="s">
        <v>68</v>
      </c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 t="s">
        <v>77</v>
      </c>
      <c r="AU5" s="4"/>
      <c r="AV5" s="4"/>
      <c r="AW5" s="4"/>
      <c r="AX5" s="4"/>
      <c r="AY5" s="4"/>
    </row>
    <row r="6" spans="1:51" ht="18">
      <c r="A6" s="69"/>
      <c r="B6" s="52" t="s">
        <v>14</v>
      </c>
      <c r="C6" s="261" t="s">
        <v>45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"/>
      <c r="AG6" s="5"/>
      <c r="AH6" s="5"/>
      <c r="AI6" s="5"/>
      <c r="AJ6" s="5"/>
      <c r="AK6" s="5"/>
      <c r="AL6" s="5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</row>
    <row r="7" spans="1:51" ht="11.25" customHeight="1" thickBot="1">
      <c r="A7" s="69"/>
      <c r="B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1:51" ht="18.75" customHeight="1" thickBot="1">
      <c r="A8" s="236" t="s">
        <v>0</v>
      </c>
      <c r="B8" s="239" t="s">
        <v>17</v>
      </c>
      <c r="C8" s="242" t="s">
        <v>2</v>
      </c>
      <c r="D8" s="246" t="s">
        <v>20</v>
      </c>
      <c r="E8" s="247"/>
      <c r="F8" s="247"/>
      <c r="G8" s="247"/>
      <c r="H8" s="247"/>
      <c r="I8" s="275"/>
      <c r="J8" s="223" t="s">
        <v>3</v>
      </c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4"/>
      <c r="X8" s="245" t="s">
        <v>4</v>
      </c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4"/>
      <c r="AL8" s="81"/>
      <c r="AM8" s="223" t="s">
        <v>76</v>
      </c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4"/>
    </row>
    <row r="9" spans="1:51" ht="17.25" thickBot="1">
      <c r="A9" s="237"/>
      <c r="B9" s="240"/>
      <c r="C9" s="243"/>
      <c r="D9" s="234" t="s">
        <v>5</v>
      </c>
      <c r="E9" s="245" t="s">
        <v>25</v>
      </c>
      <c r="F9" s="223"/>
      <c r="G9" s="223"/>
      <c r="H9" s="223"/>
      <c r="I9" s="274"/>
      <c r="J9" s="247">
        <v>1</v>
      </c>
      <c r="K9" s="247"/>
      <c r="L9" s="247"/>
      <c r="M9" s="247"/>
      <c r="N9" s="247"/>
      <c r="O9" s="247"/>
      <c r="P9" s="248"/>
      <c r="Q9" s="246">
        <v>2</v>
      </c>
      <c r="R9" s="247"/>
      <c r="S9" s="247"/>
      <c r="T9" s="247"/>
      <c r="U9" s="247"/>
      <c r="V9" s="247"/>
      <c r="W9" s="248"/>
      <c r="X9" s="245">
        <v>3</v>
      </c>
      <c r="Y9" s="223"/>
      <c r="Z9" s="223"/>
      <c r="AA9" s="223"/>
      <c r="AB9" s="223"/>
      <c r="AC9" s="223"/>
      <c r="AD9" s="224"/>
      <c r="AE9" s="245">
        <v>4</v>
      </c>
      <c r="AF9" s="223"/>
      <c r="AG9" s="223"/>
      <c r="AH9" s="223"/>
      <c r="AI9" s="223"/>
      <c r="AJ9" s="223"/>
      <c r="AK9" s="224"/>
      <c r="AL9" s="81"/>
      <c r="AM9" s="223">
        <v>5</v>
      </c>
      <c r="AN9" s="223"/>
      <c r="AO9" s="223"/>
      <c r="AP9" s="223"/>
      <c r="AQ9" s="223"/>
      <c r="AR9" s="224"/>
      <c r="AS9" s="245">
        <v>6</v>
      </c>
      <c r="AT9" s="223"/>
      <c r="AU9" s="223"/>
      <c r="AV9" s="223"/>
      <c r="AW9" s="223"/>
      <c r="AX9" s="223"/>
      <c r="AY9" s="224"/>
    </row>
    <row r="10" spans="1:52" ht="64.5" customHeight="1" thickBot="1">
      <c r="A10" s="238"/>
      <c r="B10" s="241"/>
      <c r="C10" s="244"/>
      <c r="D10" s="235"/>
      <c r="E10" s="6" t="s">
        <v>6</v>
      </c>
      <c r="F10" s="7" t="s">
        <v>7</v>
      </c>
      <c r="G10" s="7" t="s">
        <v>8</v>
      </c>
      <c r="H10" s="7" t="s">
        <v>9</v>
      </c>
      <c r="I10" s="8" t="s">
        <v>10</v>
      </c>
      <c r="J10" s="9" t="s">
        <v>6</v>
      </c>
      <c r="K10" s="10" t="s">
        <v>7</v>
      </c>
      <c r="L10" s="11" t="s">
        <v>8</v>
      </c>
      <c r="M10" s="11" t="s">
        <v>9</v>
      </c>
      <c r="N10" s="12" t="s">
        <v>10</v>
      </c>
      <c r="O10" s="13" t="s">
        <v>1</v>
      </c>
      <c r="P10" s="14" t="s">
        <v>2</v>
      </c>
      <c r="Q10" s="15" t="s">
        <v>6</v>
      </c>
      <c r="R10" s="10" t="s">
        <v>7</v>
      </c>
      <c r="S10" s="11" t="s">
        <v>8</v>
      </c>
      <c r="T10" s="11" t="s">
        <v>9</v>
      </c>
      <c r="U10" s="12" t="s">
        <v>10</v>
      </c>
      <c r="V10" s="13" t="s">
        <v>1</v>
      </c>
      <c r="W10" s="16" t="s">
        <v>2</v>
      </c>
      <c r="X10" s="15" t="s">
        <v>6</v>
      </c>
      <c r="Y10" s="10" t="s">
        <v>7</v>
      </c>
      <c r="Z10" s="11" t="s">
        <v>8</v>
      </c>
      <c r="AA10" s="11" t="s">
        <v>9</v>
      </c>
      <c r="AB10" s="12" t="s">
        <v>10</v>
      </c>
      <c r="AC10" s="13" t="s">
        <v>1</v>
      </c>
      <c r="AD10" s="16" t="s">
        <v>2</v>
      </c>
      <c r="AE10" s="15" t="s">
        <v>6</v>
      </c>
      <c r="AF10" s="11" t="s">
        <v>7</v>
      </c>
      <c r="AG10" s="11" t="s">
        <v>8</v>
      </c>
      <c r="AH10" s="11" t="s">
        <v>9</v>
      </c>
      <c r="AI10" s="17" t="s">
        <v>10</v>
      </c>
      <c r="AJ10" s="13" t="s">
        <v>1</v>
      </c>
      <c r="AK10" s="16" t="s">
        <v>2</v>
      </c>
      <c r="AL10" s="15" t="s">
        <v>6</v>
      </c>
      <c r="AM10" s="11" t="s">
        <v>7</v>
      </c>
      <c r="AN10" s="11" t="s">
        <v>8</v>
      </c>
      <c r="AO10" s="11" t="s">
        <v>9</v>
      </c>
      <c r="AP10" s="17" t="s">
        <v>10</v>
      </c>
      <c r="AQ10" s="13" t="s">
        <v>1</v>
      </c>
      <c r="AR10" s="18" t="s">
        <v>2</v>
      </c>
      <c r="AS10" s="15" t="s">
        <v>6</v>
      </c>
      <c r="AT10" s="11" t="s">
        <v>7</v>
      </c>
      <c r="AU10" s="11" t="s">
        <v>8</v>
      </c>
      <c r="AV10" s="11" t="s">
        <v>9</v>
      </c>
      <c r="AW10" s="17" t="s">
        <v>10</v>
      </c>
      <c r="AX10" s="13" t="s">
        <v>1</v>
      </c>
      <c r="AY10" s="18" t="s">
        <v>2</v>
      </c>
      <c r="AZ10" s="85"/>
    </row>
    <row r="11" spans="1:51" ht="17.25" thickBot="1">
      <c r="A11" s="227" t="s">
        <v>18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9"/>
    </row>
    <row r="12" spans="1:64" s="53" customFormat="1" ht="17.25" thickBot="1">
      <c r="A12" s="50">
        <v>1</v>
      </c>
      <c r="B12" s="19" t="s">
        <v>47</v>
      </c>
      <c r="C12" s="88">
        <v>6</v>
      </c>
      <c r="D12" s="89">
        <v>75</v>
      </c>
      <c r="E12" s="20">
        <v>30</v>
      </c>
      <c r="F12" s="21"/>
      <c r="G12" s="21">
        <v>45</v>
      </c>
      <c r="H12" s="21"/>
      <c r="I12" s="22"/>
      <c r="J12" s="20"/>
      <c r="K12" s="21"/>
      <c r="L12" s="21"/>
      <c r="M12" s="21"/>
      <c r="N12" s="21"/>
      <c r="O12" s="23"/>
      <c r="P12" s="24"/>
      <c r="Q12" s="25">
        <v>30</v>
      </c>
      <c r="R12" s="23"/>
      <c r="S12" s="21">
        <v>45</v>
      </c>
      <c r="T12" s="21"/>
      <c r="U12" s="23"/>
      <c r="V12" s="20" t="s">
        <v>54</v>
      </c>
      <c r="W12" s="26">
        <v>6</v>
      </c>
      <c r="X12" s="20"/>
      <c r="Y12" s="23"/>
      <c r="Z12" s="21"/>
      <c r="AA12" s="21"/>
      <c r="AB12" s="23"/>
      <c r="AC12" s="23"/>
      <c r="AD12" s="24"/>
      <c r="AE12" s="25"/>
      <c r="AF12" s="23"/>
      <c r="AG12" s="21"/>
      <c r="AH12" s="21"/>
      <c r="AI12" s="27"/>
      <c r="AJ12" s="28"/>
      <c r="AK12" s="29"/>
      <c r="AL12" s="31"/>
      <c r="AM12" s="31"/>
      <c r="AN12" s="31"/>
      <c r="AO12" s="31"/>
      <c r="AP12" s="27"/>
      <c r="AQ12" s="27"/>
      <c r="AR12" s="30"/>
      <c r="AS12" s="32"/>
      <c r="AT12" s="31"/>
      <c r="AU12" s="31"/>
      <c r="AV12" s="31"/>
      <c r="AW12" s="31"/>
      <c r="AX12" s="31"/>
      <c r="AY12" s="31"/>
      <c r="AZ12" s="85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64"/>
      <c r="BL12" s="64"/>
    </row>
    <row r="13" spans="1:64" s="53" customFormat="1" ht="17.25" thickBot="1">
      <c r="A13" s="50">
        <v>2</v>
      </c>
      <c r="B13" s="19" t="s">
        <v>78</v>
      </c>
      <c r="C13" s="88">
        <v>4</v>
      </c>
      <c r="D13" s="89">
        <v>30</v>
      </c>
      <c r="E13" s="24">
        <v>15</v>
      </c>
      <c r="F13" s="21"/>
      <c r="G13" s="21"/>
      <c r="H13" s="21">
        <v>15</v>
      </c>
      <c r="I13" s="22"/>
      <c r="J13" s="24">
        <v>15</v>
      </c>
      <c r="K13" s="21"/>
      <c r="L13" s="21"/>
      <c r="M13" s="21">
        <v>15</v>
      </c>
      <c r="N13" s="21"/>
      <c r="O13" s="23" t="s">
        <v>56</v>
      </c>
      <c r="P13" s="24">
        <v>4</v>
      </c>
      <c r="Q13" s="47"/>
      <c r="R13" s="23"/>
      <c r="S13" s="21"/>
      <c r="T13" s="21"/>
      <c r="U13" s="23"/>
      <c r="V13" s="20"/>
      <c r="W13" s="26"/>
      <c r="X13" s="24"/>
      <c r="Y13" s="21"/>
      <c r="Z13" s="21"/>
      <c r="AA13" s="21"/>
      <c r="AB13" s="23"/>
      <c r="AC13" s="23"/>
      <c r="AD13" s="24"/>
      <c r="AE13" s="47"/>
      <c r="AF13" s="21"/>
      <c r="AG13" s="21"/>
      <c r="AH13" s="21"/>
      <c r="AI13" s="27"/>
      <c r="AJ13" s="28"/>
      <c r="AK13" s="29"/>
      <c r="AL13" s="31"/>
      <c r="AM13" s="31"/>
      <c r="AN13" s="31"/>
      <c r="AO13" s="31"/>
      <c r="AP13" s="27"/>
      <c r="AQ13" s="27"/>
      <c r="AR13" s="30"/>
      <c r="AS13" s="32"/>
      <c r="AT13" s="31"/>
      <c r="AU13" s="31"/>
      <c r="AV13" s="31"/>
      <c r="AW13" s="31"/>
      <c r="AX13" s="31"/>
      <c r="AY13" s="31"/>
      <c r="AZ13" s="85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64"/>
      <c r="BL13" s="64"/>
    </row>
    <row r="14" spans="1:64" s="54" customFormat="1" ht="17.25" thickBot="1">
      <c r="A14" s="49">
        <v>3</v>
      </c>
      <c r="B14" s="34" t="s">
        <v>31</v>
      </c>
      <c r="C14" s="35">
        <v>4</v>
      </c>
      <c r="D14" s="90">
        <v>30</v>
      </c>
      <c r="E14" s="30">
        <v>15</v>
      </c>
      <c r="F14" s="31"/>
      <c r="G14" s="31"/>
      <c r="H14" s="31">
        <v>15</v>
      </c>
      <c r="I14" s="33"/>
      <c r="J14" s="30">
        <v>15</v>
      </c>
      <c r="K14" s="31"/>
      <c r="L14" s="31"/>
      <c r="M14" s="31">
        <v>15</v>
      </c>
      <c r="N14" s="31"/>
      <c r="O14" s="27" t="s">
        <v>54</v>
      </c>
      <c r="P14" s="30">
        <v>4</v>
      </c>
      <c r="Q14" s="32"/>
      <c r="R14" s="27"/>
      <c r="S14" s="27"/>
      <c r="T14" s="27"/>
      <c r="U14" s="27"/>
      <c r="V14" s="28"/>
      <c r="W14" s="36"/>
      <c r="X14" s="30"/>
      <c r="Y14" s="31"/>
      <c r="Z14" s="31"/>
      <c r="AA14" s="31"/>
      <c r="AB14" s="27"/>
      <c r="AC14" s="27"/>
      <c r="AD14" s="30"/>
      <c r="AE14" s="32"/>
      <c r="AF14" s="31"/>
      <c r="AG14" s="31"/>
      <c r="AH14" s="31"/>
      <c r="AI14" s="27"/>
      <c r="AJ14" s="28"/>
      <c r="AK14" s="29"/>
      <c r="AL14" s="31"/>
      <c r="AM14" s="31"/>
      <c r="AN14" s="31"/>
      <c r="AO14" s="31"/>
      <c r="AP14" s="27"/>
      <c r="AQ14" s="27"/>
      <c r="AR14" s="30"/>
      <c r="AS14" s="32"/>
      <c r="AT14" s="31"/>
      <c r="AU14" s="31"/>
      <c r="AV14" s="31"/>
      <c r="AW14" s="31"/>
      <c r="AX14" s="31"/>
      <c r="AY14" s="31"/>
      <c r="AZ14" s="85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64"/>
      <c r="BL14" s="64"/>
    </row>
    <row r="15" spans="1:64" s="54" customFormat="1" ht="14.25" customHeight="1" thickBot="1">
      <c r="A15" s="49">
        <v>4</v>
      </c>
      <c r="B15" s="19" t="s">
        <v>74</v>
      </c>
      <c r="C15" s="35">
        <v>6</v>
      </c>
      <c r="D15" s="90">
        <v>60</v>
      </c>
      <c r="E15" s="30">
        <v>30</v>
      </c>
      <c r="F15" s="31"/>
      <c r="G15" s="31">
        <v>30</v>
      </c>
      <c r="H15" s="31"/>
      <c r="I15" s="33"/>
      <c r="J15" s="30">
        <v>30</v>
      </c>
      <c r="K15" s="31"/>
      <c r="L15" s="31">
        <v>30</v>
      </c>
      <c r="M15" s="31"/>
      <c r="N15" s="31"/>
      <c r="O15" s="27" t="s">
        <v>54</v>
      </c>
      <c r="P15" s="30">
        <v>6</v>
      </c>
      <c r="Q15" s="32"/>
      <c r="R15" s="27"/>
      <c r="S15" s="27"/>
      <c r="T15" s="27"/>
      <c r="U15" s="27"/>
      <c r="V15" s="28"/>
      <c r="W15" s="36"/>
      <c r="X15" s="30"/>
      <c r="Y15" s="31"/>
      <c r="Z15" s="31"/>
      <c r="AA15" s="31"/>
      <c r="AB15" s="27"/>
      <c r="AC15" s="27"/>
      <c r="AD15" s="30"/>
      <c r="AE15" s="32"/>
      <c r="AF15" s="31"/>
      <c r="AG15" s="31"/>
      <c r="AH15" s="31"/>
      <c r="AI15" s="27"/>
      <c r="AJ15" s="28"/>
      <c r="AK15" s="29"/>
      <c r="AL15" s="31"/>
      <c r="AM15" s="31"/>
      <c r="AN15" s="31"/>
      <c r="AO15" s="31"/>
      <c r="AP15" s="27"/>
      <c r="AQ15" s="27"/>
      <c r="AR15" s="30"/>
      <c r="AS15" s="32"/>
      <c r="AT15" s="31"/>
      <c r="AU15" s="31"/>
      <c r="AV15" s="31"/>
      <c r="AW15" s="31"/>
      <c r="AX15" s="31"/>
      <c r="AY15" s="31"/>
      <c r="AZ15" s="85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64"/>
      <c r="BL15" s="64"/>
    </row>
    <row r="16" spans="1:64" s="54" customFormat="1" ht="14.25" customHeight="1" thickBot="1">
      <c r="A16" s="49">
        <v>5</v>
      </c>
      <c r="B16" s="19" t="s">
        <v>69</v>
      </c>
      <c r="C16" s="35">
        <v>6</v>
      </c>
      <c r="D16" s="90">
        <v>60</v>
      </c>
      <c r="E16" s="30">
        <v>30</v>
      </c>
      <c r="F16" s="31"/>
      <c r="G16" s="31"/>
      <c r="H16" s="31">
        <v>30</v>
      </c>
      <c r="I16" s="33"/>
      <c r="J16" s="30">
        <v>30</v>
      </c>
      <c r="K16" s="31"/>
      <c r="L16" s="31"/>
      <c r="M16" s="31">
        <v>30</v>
      </c>
      <c r="N16" s="31"/>
      <c r="O16" s="27" t="s">
        <v>54</v>
      </c>
      <c r="P16" s="30">
        <v>6</v>
      </c>
      <c r="Q16" s="32"/>
      <c r="R16" s="27"/>
      <c r="S16" s="27"/>
      <c r="T16" s="27"/>
      <c r="U16" s="27"/>
      <c r="V16" s="28"/>
      <c r="W16" s="36"/>
      <c r="X16" s="30"/>
      <c r="Y16" s="31"/>
      <c r="Z16" s="31"/>
      <c r="AA16" s="31"/>
      <c r="AB16" s="27"/>
      <c r="AC16" s="27"/>
      <c r="AD16" s="30"/>
      <c r="AE16" s="32"/>
      <c r="AF16" s="31"/>
      <c r="AG16" s="31"/>
      <c r="AH16" s="31"/>
      <c r="AI16" s="27"/>
      <c r="AJ16" s="28"/>
      <c r="AK16" s="29"/>
      <c r="AL16" s="31"/>
      <c r="AM16" s="31"/>
      <c r="AN16" s="31"/>
      <c r="AO16" s="31"/>
      <c r="AP16" s="27"/>
      <c r="AQ16" s="27"/>
      <c r="AR16" s="30"/>
      <c r="AS16" s="32"/>
      <c r="AT16" s="31"/>
      <c r="AU16" s="31"/>
      <c r="AV16" s="31"/>
      <c r="AW16" s="31"/>
      <c r="AX16" s="31"/>
      <c r="AY16" s="31"/>
      <c r="AZ16" s="85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64"/>
      <c r="BL16" s="64"/>
    </row>
    <row r="17" spans="1:64" s="54" customFormat="1" ht="17.25" thickBot="1">
      <c r="A17" s="50">
        <v>6</v>
      </c>
      <c r="B17" s="19" t="s">
        <v>64</v>
      </c>
      <c r="C17" s="35">
        <v>8</v>
      </c>
      <c r="D17" s="90">
        <v>75</v>
      </c>
      <c r="E17" s="30">
        <v>45</v>
      </c>
      <c r="F17" s="31"/>
      <c r="G17" s="31"/>
      <c r="H17" s="31">
        <v>30</v>
      </c>
      <c r="I17" s="33"/>
      <c r="J17" s="30">
        <v>45</v>
      </c>
      <c r="K17" s="31"/>
      <c r="L17" s="31"/>
      <c r="M17" s="31">
        <v>30</v>
      </c>
      <c r="N17" s="31"/>
      <c r="O17" s="27" t="s">
        <v>54</v>
      </c>
      <c r="P17" s="30">
        <v>8</v>
      </c>
      <c r="Q17" s="32"/>
      <c r="R17" s="27"/>
      <c r="S17" s="27"/>
      <c r="T17" s="27"/>
      <c r="U17" s="27"/>
      <c r="V17" s="28"/>
      <c r="W17" s="36"/>
      <c r="X17" s="30"/>
      <c r="Y17" s="31"/>
      <c r="Z17" s="31"/>
      <c r="AA17" s="31"/>
      <c r="AB17" s="27"/>
      <c r="AC17" s="27"/>
      <c r="AD17" s="30"/>
      <c r="AE17" s="32"/>
      <c r="AF17" s="31"/>
      <c r="AG17" s="31"/>
      <c r="AH17" s="31"/>
      <c r="AI17" s="27"/>
      <c r="AJ17" s="28"/>
      <c r="AK17" s="29"/>
      <c r="AL17" s="31"/>
      <c r="AM17" s="31"/>
      <c r="AN17" s="31"/>
      <c r="AO17" s="31"/>
      <c r="AP17" s="27"/>
      <c r="AQ17" s="27"/>
      <c r="AR17" s="30"/>
      <c r="AS17" s="32"/>
      <c r="AT17" s="31"/>
      <c r="AU17" s="31"/>
      <c r="AV17" s="31"/>
      <c r="AW17" s="31"/>
      <c r="AX17" s="31"/>
      <c r="AY17" s="31"/>
      <c r="AZ17" s="85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64"/>
      <c r="BL17" s="64"/>
    </row>
    <row r="18" spans="1:64" s="54" customFormat="1" ht="17.25" thickBot="1">
      <c r="A18" s="49">
        <v>7</v>
      </c>
      <c r="B18" s="19" t="s">
        <v>66</v>
      </c>
      <c r="C18" s="35">
        <v>1</v>
      </c>
      <c r="D18" s="90">
        <v>10</v>
      </c>
      <c r="E18" s="30">
        <v>10</v>
      </c>
      <c r="F18" s="31"/>
      <c r="G18" s="31"/>
      <c r="H18" s="31"/>
      <c r="I18" s="33"/>
      <c r="J18" s="30"/>
      <c r="K18" s="31"/>
      <c r="L18" s="31"/>
      <c r="M18" s="31"/>
      <c r="N18" s="31"/>
      <c r="O18" s="27"/>
      <c r="P18" s="30"/>
      <c r="Q18" s="32"/>
      <c r="R18" s="27"/>
      <c r="S18" s="27"/>
      <c r="T18" s="27"/>
      <c r="U18" s="27"/>
      <c r="V18" s="28"/>
      <c r="W18" s="36"/>
      <c r="X18" s="30"/>
      <c r="Y18" s="31"/>
      <c r="Z18" s="31"/>
      <c r="AA18" s="31"/>
      <c r="AB18" s="27"/>
      <c r="AC18" s="27"/>
      <c r="AD18" s="30"/>
      <c r="AE18" s="32"/>
      <c r="AF18" s="31"/>
      <c r="AG18" s="31"/>
      <c r="AH18" s="31"/>
      <c r="AI18" s="27"/>
      <c r="AJ18" s="28"/>
      <c r="AK18" s="29"/>
      <c r="AL18" s="31">
        <v>10</v>
      </c>
      <c r="AM18" s="31"/>
      <c r="AN18" s="31"/>
      <c r="AO18" s="31"/>
      <c r="AP18" s="27"/>
      <c r="AQ18" s="27" t="s">
        <v>56</v>
      </c>
      <c r="AR18" s="30">
        <v>1</v>
      </c>
      <c r="AS18" s="32"/>
      <c r="AT18" s="31"/>
      <c r="AU18" s="31"/>
      <c r="AV18" s="31"/>
      <c r="AW18" s="31"/>
      <c r="AX18" s="31"/>
      <c r="AY18" s="29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64"/>
      <c r="BL18" s="64"/>
    </row>
    <row r="19" spans="1:64" s="54" customFormat="1" ht="17.25" thickBot="1">
      <c r="A19" s="49">
        <v>8</v>
      </c>
      <c r="B19" s="19" t="s">
        <v>32</v>
      </c>
      <c r="C19" s="35">
        <v>0</v>
      </c>
      <c r="D19" s="90">
        <v>60</v>
      </c>
      <c r="E19" s="30"/>
      <c r="F19" s="31"/>
      <c r="G19" s="31"/>
      <c r="H19" s="31">
        <v>60</v>
      </c>
      <c r="I19" s="33"/>
      <c r="J19" s="30"/>
      <c r="K19" s="31"/>
      <c r="L19" s="31"/>
      <c r="M19" s="31">
        <v>30</v>
      </c>
      <c r="N19" s="31"/>
      <c r="O19" s="27" t="s">
        <v>56</v>
      </c>
      <c r="P19" s="30">
        <v>0</v>
      </c>
      <c r="Q19" s="32"/>
      <c r="R19" s="31"/>
      <c r="S19" s="31"/>
      <c r="T19" s="31"/>
      <c r="U19" s="27"/>
      <c r="V19" s="28"/>
      <c r="W19" s="36"/>
      <c r="X19" s="30"/>
      <c r="Y19" s="31"/>
      <c r="Z19" s="31"/>
      <c r="AA19" s="31">
        <v>30</v>
      </c>
      <c r="AB19" s="27"/>
      <c r="AC19" s="27" t="s">
        <v>56</v>
      </c>
      <c r="AD19" s="30">
        <v>0</v>
      </c>
      <c r="AE19" s="32"/>
      <c r="AF19" s="31"/>
      <c r="AG19" s="31"/>
      <c r="AH19" s="31"/>
      <c r="AI19" s="27"/>
      <c r="AJ19" s="28"/>
      <c r="AK19" s="29"/>
      <c r="AL19" s="31"/>
      <c r="AM19" s="31"/>
      <c r="AN19" s="31"/>
      <c r="AO19" s="31"/>
      <c r="AP19" s="27"/>
      <c r="AQ19" s="27"/>
      <c r="AR19" s="30"/>
      <c r="AS19" s="32"/>
      <c r="AT19" s="31"/>
      <c r="AU19" s="31"/>
      <c r="AV19" s="31"/>
      <c r="AW19" s="31"/>
      <c r="AX19" s="31"/>
      <c r="AY19" s="31"/>
      <c r="AZ19" s="85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64"/>
      <c r="BL19" s="64"/>
    </row>
    <row r="20" spans="1:64" s="54" customFormat="1" ht="17.25" thickBot="1">
      <c r="A20" s="50">
        <v>9</v>
      </c>
      <c r="B20" s="19" t="s">
        <v>46</v>
      </c>
      <c r="C20" s="35">
        <v>3</v>
      </c>
      <c r="D20" s="90">
        <v>45</v>
      </c>
      <c r="E20" s="30">
        <v>15</v>
      </c>
      <c r="F20" s="31"/>
      <c r="G20" s="31"/>
      <c r="H20" s="31">
        <v>30</v>
      </c>
      <c r="I20" s="33"/>
      <c r="J20" s="30"/>
      <c r="K20" s="31"/>
      <c r="L20" s="31"/>
      <c r="M20" s="31"/>
      <c r="N20" s="31"/>
      <c r="O20" s="27"/>
      <c r="P20" s="30"/>
      <c r="Q20" s="32">
        <v>15</v>
      </c>
      <c r="R20" s="31"/>
      <c r="S20" s="31"/>
      <c r="T20" s="31">
        <v>30</v>
      </c>
      <c r="U20" s="27"/>
      <c r="V20" s="28" t="s">
        <v>54</v>
      </c>
      <c r="W20" s="36">
        <v>3</v>
      </c>
      <c r="X20" s="30"/>
      <c r="Y20" s="31"/>
      <c r="Z20" s="31"/>
      <c r="AA20" s="31"/>
      <c r="AB20" s="27"/>
      <c r="AC20" s="27"/>
      <c r="AD20" s="30"/>
      <c r="AE20" s="32"/>
      <c r="AF20" s="31"/>
      <c r="AG20" s="31"/>
      <c r="AH20" s="31"/>
      <c r="AI20" s="27"/>
      <c r="AJ20" s="28"/>
      <c r="AK20" s="29"/>
      <c r="AL20" s="31"/>
      <c r="AM20" s="31"/>
      <c r="AN20" s="31"/>
      <c r="AO20" s="31"/>
      <c r="AP20" s="27"/>
      <c r="AQ20" s="27"/>
      <c r="AR20" s="30"/>
      <c r="AS20" s="32"/>
      <c r="AT20" s="31"/>
      <c r="AU20" s="31"/>
      <c r="AV20" s="31"/>
      <c r="AW20" s="31"/>
      <c r="AX20" s="31"/>
      <c r="AY20" s="31"/>
      <c r="AZ20" s="85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64"/>
      <c r="BL20" s="64"/>
    </row>
    <row r="21" spans="1:64" s="54" customFormat="1" ht="17.25" thickBot="1">
      <c r="A21" s="49">
        <v>10</v>
      </c>
      <c r="B21" s="19" t="s">
        <v>33</v>
      </c>
      <c r="C21" s="35">
        <v>2</v>
      </c>
      <c r="D21" s="90">
        <v>30</v>
      </c>
      <c r="E21" s="30">
        <v>15</v>
      </c>
      <c r="F21" s="31"/>
      <c r="G21" s="31"/>
      <c r="H21" s="31">
        <v>15</v>
      </c>
      <c r="I21" s="33"/>
      <c r="J21" s="30"/>
      <c r="K21" s="31"/>
      <c r="L21" s="31"/>
      <c r="M21" s="31"/>
      <c r="N21" s="31"/>
      <c r="O21" s="27"/>
      <c r="P21" s="30"/>
      <c r="Q21" s="32">
        <v>15</v>
      </c>
      <c r="R21" s="31"/>
      <c r="S21" s="31"/>
      <c r="T21" s="31">
        <v>15</v>
      </c>
      <c r="U21" s="27"/>
      <c r="V21" s="28" t="s">
        <v>56</v>
      </c>
      <c r="W21" s="36">
        <v>2</v>
      </c>
      <c r="X21" s="30"/>
      <c r="Y21" s="31"/>
      <c r="Z21" s="31"/>
      <c r="AA21" s="31"/>
      <c r="AB21" s="27"/>
      <c r="AC21" s="27"/>
      <c r="AD21" s="30"/>
      <c r="AE21" s="32"/>
      <c r="AF21" s="31"/>
      <c r="AG21" s="31"/>
      <c r="AH21" s="31"/>
      <c r="AI21" s="27"/>
      <c r="AJ21" s="28"/>
      <c r="AK21" s="29"/>
      <c r="AL21" s="31"/>
      <c r="AM21" s="31"/>
      <c r="AN21" s="31"/>
      <c r="AO21" s="31"/>
      <c r="AP21" s="27"/>
      <c r="AQ21" s="27"/>
      <c r="AR21" s="30"/>
      <c r="AS21" s="32"/>
      <c r="AT21" s="31"/>
      <c r="AU21" s="31"/>
      <c r="AV21" s="31"/>
      <c r="AW21" s="31"/>
      <c r="AX21" s="31"/>
      <c r="AY21" s="31"/>
      <c r="AZ21" s="85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64"/>
      <c r="BL21" s="64"/>
    </row>
    <row r="22" spans="1:64" s="54" customFormat="1" ht="17.25" thickBot="1">
      <c r="A22" s="50">
        <v>11</v>
      </c>
      <c r="B22" s="19" t="s">
        <v>71</v>
      </c>
      <c r="C22" s="35">
        <v>4</v>
      </c>
      <c r="D22" s="90">
        <v>60</v>
      </c>
      <c r="E22" s="30">
        <v>30</v>
      </c>
      <c r="F22" s="31"/>
      <c r="G22" s="31">
        <v>30</v>
      </c>
      <c r="H22" s="31"/>
      <c r="I22" s="33"/>
      <c r="J22" s="30"/>
      <c r="K22" s="31"/>
      <c r="L22" s="31"/>
      <c r="M22" s="31"/>
      <c r="N22" s="31"/>
      <c r="O22" s="27"/>
      <c r="P22" s="30"/>
      <c r="Q22" s="32">
        <v>30</v>
      </c>
      <c r="R22" s="31"/>
      <c r="S22" s="31">
        <v>30</v>
      </c>
      <c r="T22" s="31"/>
      <c r="U22" s="27"/>
      <c r="V22" s="28" t="s">
        <v>54</v>
      </c>
      <c r="W22" s="36">
        <v>4</v>
      </c>
      <c r="X22" s="30"/>
      <c r="Y22" s="31"/>
      <c r="Z22" s="31"/>
      <c r="AA22" s="31"/>
      <c r="AB22" s="27"/>
      <c r="AC22" s="27"/>
      <c r="AD22" s="30"/>
      <c r="AE22" s="32"/>
      <c r="AF22" s="31"/>
      <c r="AG22" s="31"/>
      <c r="AH22" s="31"/>
      <c r="AI22" s="27"/>
      <c r="AJ22" s="28"/>
      <c r="AK22" s="29"/>
      <c r="AL22" s="31"/>
      <c r="AM22" s="31"/>
      <c r="AN22" s="31"/>
      <c r="AO22" s="31"/>
      <c r="AP22" s="27"/>
      <c r="AQ22" s="27"/>
      <c r="AR22" s="30"/>
      <c r="AS22" s="32"/>
      <c r="AT22" s="31"/>
      <c r="AU22" s="31"/>
      <c r="AV22" s="31"/>
      <c r="AW22" s="31"/>
      <c r="AX22" s="31"/>
      <c r="AY22" s="31"/>
      <c r="AZ22" s="85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64"/>
      <c r="BL22" s="64"/>
    </row>
    <row r="23" spans="1:64" s="54" customFormat="1" ht="17.25" thickBot="1">
      <c r="A23" s="50">
        <v>12</v>
      </c>
      <c r="B23" s="19" t="s">
        <v>70</v>
      </c>
      <c r="C23" s="35">
        <v>4</v>
      </c>
      <c r="D23" s="90">
        <v>60</v>
      </c>
      <c r="E23" s="30">
        <v>30</v>
      </c>
      <c r="F23" s="31"/>
      <c r="G23" s="31"/>
      <c r="H23" s="31">
        <v>30</v>
      </c>
      <c r="I23" s="33"/>
      <c r="J23" s="30"/>
      <c r="K23" s="31"/>
      <c r="L23" s="31"/>
      <c r="M23" s="31"/>
      <c r="N23" s="31"/>
      <c r="O23" s="27"/>
      <c r="P23" s="30"/>
      <c r="Q23" s="32">
        <v>30</v>
      </c>
      <c r="R23" s="31"/>
      <c r="S23" s="31"/>
      <c r="T23" s="31">
        <v>30</v>
      </c>
      <c r="U23" s="27"/>
      <c r="V23" s="28" t="s">
        <v>54</v>
      </c>
      <c r="W23" s="36">
        <v>4</v>
      </c>
      <c r="X23" s="30"/>
      <c r="Y23" s="31"/>
      <c r="Z23" s="31"/>
      <c r="AA23" s="31"/>
      <c r="AB23" s="27"/>
      <c r="AC23" s="27"/>
      <c r="AD23" s="30"/>
      <c r="AE23" s="32"/>
      <c r="AF23" s="31"/>
      <c r="AG23" s="31"/>
      <c r="AH23" s="31"/>
      <c r="AI23" s="27"/>
      <c r="AJ23" s="28"/>
      <c r="AK23" s="29"/>
      <c r="AL23" s="31"/>
      <c r="AM23" s="31"/>
      <c r="AN23" s="31"/>
      <c r="AO23" s="31"/>
      <c r="AP23" s="27"/>
      <c r="AQ23" s="27"/>
      <c r="AR23" s="30"/>
      <c r="AS23" s="32"/>
      <c r="AT23" s="31"/>
      <c r="AU23" s="31"/>
      <c r="AV23" s="31"/>
      <c r="AW23" s="31"/>
      <c r="AX23" s="31"/>
      <c r="AY23" s="31"/>
      <c r="AZ23" s="85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64"/>
      <c r="BL23" s="64"/>
    </row>
    <row r="24" spans="1:64" s="54" customFormat="1" ht="17.25" thickBot="1">
      <c r="A24" s="49">
        <v>13</v>
      </c>
      <c r="B24" s="19" t="s">
        <v>75</v>
      </c>
      <c r="C24" s="35">
        <v>3</v>
      </c>
      <c r="D24" s="90">
        <v>60</v>
      </c>
      <c r="E24" s="30">
        <v>15</v>
      </c>
      <c r="F24" s="31"/>
      <c r="G24" s="31">
        <v>45</v>
      </c>
      <c r="H24" s="31"/>
      <c r="I24" s="33"/>
      <c r="J24" s="30"/>
      <c r="K24" s="31"/>
      <c r="L24" s="31"/>
      <c r="M24" s="31"/>
      <c r="N24" s="31"/>
      <c r="O24" s="27"/>
      <c r="P24" s="30"/>
      <c r="Q24" s="32"/>
      <c r="R24" s="31"/>
      <c r="S24" s="31"/>
      <c r="T24" s="31"/>
      <c r="U24" s="27"/>
      <c r="V24" s="28"/>
      <c r="W24" s="36"/>
      <c r="X24" s="30">
        <v>15</v>
      </c>
      <c r="Y24" s="31"/>
      <c r="Z24" s="31">
        <v>45</v>
      </c>
      <c r="AA24" s="31"/>
      <c r="AB24" s="27"/>
      <c r="AC24" s="27" t="s">
        <v>56</v>
      </c>
      <c r="AD24" s="30">
        <v>3</v>
      </c>
      <c r="AE24" s="32"/>
      <c r="AF24" s="31"/>
      <c r="AG24" s="31"/>
      <c r="AH24" s="31"/>
      <c r="AI24" s="27"/>
      <c r="AJ24" s="28"/>
      <c r="AK24" s="29"/>
      <c r="AL24" s="31"/>
      <c r="AM24" s="31"/>
      <c r="AN24" s="31"/>
      <c r="AO24" s="31"/>
      <c r="AP24" s="27"/>
      <c r="AQ24" s="27"/>
      <c r="AR24" s="30"/>
      <c r="AS24" s="32"/>
      <c r="AT24" s="31"/>
      <c r="AU24" s="31"/>
      <c r="AV24" s="31"/>
      <c r="AW24" s="31"/>
      <c r="AX24" s="31"/>
      <c r="AY24" s="31"/>
      <c r="AZ24" s="85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64"/>
      <c r="BL24" s="64"/>
    </row>
    <row r="25" spans="1:64" s="54" customFormat="1" ht="17.25" thickBot="1">
      <c r="A25" s="49">
        <v>14</v>
      </c>
      <c r="B25" s="19" t="s">
        <v>48</v>
      </c>
      <c r="C25" s="35">
        <v>4</v>
      </c>
      <c r="D25" s="90">
        <v>60</v>
      </c>
      <c r="E25" s="30">
        <v>30</v>
      </c>
      <c r="F25" s="31"/>
      <c r="G25" s="31">
        <v>30</v>
      </c>
      <c r="H25" s="31"/>
      <c r="I25" s="33"/>
      <c r="J25" s="30"/>
      <c r="K25" s="31"/>
      <c r="L25" s="31"/>
      <c r="M25" s="31"/>
      <c r="N25" s="31"/>
      <c r="O25" s="27"/>
      <c r="P25" s="30"/>
      <c r="Q25" s="32"/>
      <c r="R25" s="31"/>
      <c r="S25" s="31"/>
      <c r="T25" s="31"/>
      <c r="U25" s="27"/>
      <c r="V25" s="28"/>
      <c r="W25" s="36"/>
      <c r="X25" s="30">
        <v>30</v>
      </c>
      <c r="Y25" s="31"/>
      <c r="Z25" s="31">
        <v>30</v>
      </c>
      <c r="AA25" s="31"/>
      <c r="AB25" s="27"/>
      <c r="AC25" s="27" t="s">
        <v>54</v>
      </c>
      <c r="AD25" s="30">
        <v>4</v>
      </c>
      <c r="AE25" s="32"/>
      <c r="AF25" s="31"/>
      <c r="AG25" s="31"/>
      <c r="AH25" s="31"/>
      <c r="AI25" s="27"/>
      <c r="AJ25" s="28"/>
      <c r="AK25" s="29"/>
      <c r="AL25" s="31"/>
      <c r="AM25" s="31"/>
      <c r="AN25" s="31"/>
      <c r="AO25" s="31"/>
      <c r="AP25" s="27"/>
      <c r="AQ25" s="27"/>
      <c r="AR25" s="30"/>
      <c r="AS25" s="32"/>
      <c r="AT25" s="31"/>
      <c r="AU25" s="31"/>
      <c r="AV25" s="31"/>
      <c r="AW25" s="31"/>
      <c r="AX25" s="31"/>
      <c r="AY25" s="31"/>
      <c r="AZ25" s="85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64"/>
      <c r="BL25" s="64"/>
    </row>
    <row r="26" spans="1:64" s="54" customFormat="1" ht="17.25" thickBot="1">
      <c r="A26" s="50">
        <v>15</v>
      </c>
      <c r="B26" s="19" t="s">
        <v>55</v>
      </c>
      <c r="C26" s="35">
        <v>6</v>
      </c>
      <c r="D26" s="90">
        <v>90</v>
      </c>
      <c r="E26" s="30">
        <v>45</v>
      </c>
      <c r="F26" s="31"/>
      <c r="G26" s="31"/>
      <c r="H26" s="31">
        <v>45</v>
      </c>
      <c r="I26" s="33"/>
      <c r="J26" s="30"/>
      <c r="K26" s="31"/>
      <c r="L26" s="31"/>
      <c r="M26" s="31"/>
      <c r="N26" s="31"/>
      <c r="O26" s="27"/>
      <c r="P26" s="30"/>
      <c r="Q26" s="32"/>
      <c r="R26" s="31"/>
      <c r="S26" s="31"/>
      <c r="T26" s="31"/>
      <c r="U26" s="27"/>
      <c r="V26" s="28"/>
      <c r="W26" s="36"/>
      <c r="X26" s="30">
        <v>45</v>
      </c>
      <c r="Y26" s="31"/>
      <c r="Z26" s="31"/>
      <c r="AA26" s="31">
        <v>45</v>
      </c>
      <c r="AB26" s="27"/>
      <c r="AC26" s="27" t="s">
        <v>54</v>
      </c>
      <c r="AD26" s="30">
        <v>6</v>
      </c>
      <c r="AE26" s="32"/>
      <c r="AF26" s="31"/>
      <c r="AG26" s="31"/>
      <c r="AH26" s="31"/>
      <c r="AI26" s="27"/>
      <c r="AJ26" s="28"/>
      <c r="AK26" s="29"/>
      <c r="AL26" s="31"/>
      <c r="AM26" s="31"/>
      <c r="AN26" s="31"/>
      <c r="AO26" s="31"/>
      <c r="AP26" s="27"/>
      <c r="AQ26" s="27"/>
      <c r="AR26" s="30"/>
      <c r="AS26" s="32"/>
      <c r="AT26" s="31"/>
      <c r="AU26" s="31"/>
      <c r="AV26" s="31"/>
      <c r="AW26" s="31"/>
      <c r="AX26" s="31"/>
      <c r="AY26" s="31"/>
      <c r="AZ26" s="85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64"/>
      <c r="BL26" s="64"/>
    </row>
    <row r="27" spans="1:64" s="54" customFormat="1" ht="17.25" thickBot="1">
      <c r="A27" s="49">
        <v>16</v>
      </c>
      <c r="B27" s="19" t="s">
        <v>44</v>
      </c>
      <c r="C27" s="35">
        <v>6</v>
      </c>
      <c r="D27" s="90">
        <v>105</v>
      </c>
      <c r="E27" s="30">
        <v>65</v>
      </c>
      <c r="F27" s="31"/>
      <c r="G27" s="31"/>
      <c r="H27" s="31">
        <v>40</v>
      </c>
      <c r="I27" s="33"/>
      <c r="J27" s="30"/>
      <c r="K27" s="31"/>
      <c r="L27" s="31"/>
      <c r="M27" s="31"/>
      <c r="N27" s="31"/>
      <c r="O27" s="27"/>
      <c r="P27" s="30"/>
      <c r="Q27" s="32"/>
      <c r="R27" s="31"/>
      <c r="S27" s="31"/>
      <c r="T27" s="31"/>
      <c r="U27" s="27"/>
      <c r="V27" s="28"/>
      <c r="W27" s="36"/>
      <c r="X27" s="30"/>
      <c r="Y27" s="31"/>
      <c r="Z27" s="31"/>
      <c r="AA27" s="31"/>
      <c r="AB27" s="27"/>
      <c r="AC27" s="27"/>
      <c r="AD27" s="30"/>
      <c r="AE27" s="32"/>
      <c r="AF27" s="31"/>
      <c r="AG27" s="31"/>
      <c r="AH27" s="31"/>
      <c r="AI27" s="27"/>
      <c r="AJ27" s="28"/>
      <c r="AK27" s="29"/>
      <c r="AL27" s="31">
        <v>65</v>
      </c>
      <c r="AM27" s="31"/>
      <c r="AN27" s="31"/>
      <c r="AO27" s="31">
        <v>40</v>
      </c>
      <c r="AP27" s="27"/>
      <c r="AQ27" s="27" t="s">
        <v>54</v>
      </c>
      <c r="AR27" s="30">
        <v>6</v>
      </c>
      <c r="AS27" s="32"/>
      <c r="AT27" s="31"/>
      <c r="AU27" s="31"/>
      <c r="AV27" s="31"/>
      <c r="AW27" s="31"/>
      <c r="AX27" s="31"/>
      <c r="AY27" s="31"/>
      <c r="AZ27" s="85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64"/>
      <c r="BL27" s="64"/>
    </row>
    <row r="28" spans="1:64" s="54" customFormat="1" ht="17.25" thickBot="1">
      <c r="A28" s="50">
        <v>17</v>
      </c>
      <c r="B28" s="19" t="s">
        <v>49</v>
      </c>
      <c r="C28" s="35">
        <v>3</v>
      </c>
      <c r="D28" s="90">
        <v>50</v>
      </c>
      <c r="E28" s="30">
        <v>30</v>
      </c>
      <c r="F28" s="31"/>
      <c r="G28" s="31"/>
      <c r="H28" s="31">
        <v>20</v>
      </c>
      <c r="I28" s="33"/>
      <c r="J28" s="30"/>
      <c r="K28" s="31"/>
      <c r="L28" s="31"/>
      <c r="M28" s="31"/>
      <c r="N28" s="31"/>
      <c r="O28" s="27"/>
      <c r="P28" s="30"/>
      <c r="Q28" s="32"/>
      <c r="R28" s="31"/>
      <c r="S28" s="31"/>
      <c r="T28" s="31"/>
      <c r="U28" s="27" t="s">
        <v>77</v>
      </c>
      <c r="V28" s="28"/>
      <c r="W28" s="36"/>
      <c r="X28" s="30"/>
      <c r="Y28" s="31"/>
      <c r="Z28" s="31"/>
      <c r="AA28" s="31"/>
      <c r="AB28" s="27"/>
      <c r="AC28" s="27"/>
      <c r="AD28" s="30"/>
      <c r="AE28" s="31"/>
      <c r="AF28" s="31"/>
      <c r="AG28" s="31"/>
      <c r="AH28" s="31"/>
      <c r="AI28" s="27"/>
      <c r="AJ28" s="27"/>
      <c r="AK28" s="30"/>
      <c r="AL28" s="31">
        <v>30</v>
      </c>
      <c r="AM28" s="31"/>
      <c r="AN28" s="31"/>
      <c r="AO28" s="31">
        <v>20</v>
      </c>
      <c r="AP28" s="27"/>
      <c r="AQ28" s="27" t="s">
        <v>56</v>
      </c>
      <c r="AR28" s="30">
        <v>3</v>
      </c>
      <c r="AS28" s="32"/>
      <c r="AT28" s="31"/>
      <c r="AU28" s="31"/>
      <c r="AV28" s="31"/>
      <c r="AW28" s="31"/>
      <c r="AX28" s="31"/>
      <c r="AY28" s="31"/>
      <c r="AZ28" s="85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64"/>
      <c r="BL28" s="64"/>
    </row>
    <row r="29" spans="1:64" s="55" customFormat="1" ht="17.25" thickBot="1">
      <c r="A29" s="50">
        <v>18</v>
      </c>
      <c r="B29" s="37" t="s">
        <v>63</v>
      </c>
      <c r="C29" s="38">
        <v>2</v>
      </c>
      <c r="D29" s="91">
        <v>30</v>
      </c>
      <c r="E29" s="39">
        <v>15</v>
      </c>
      <c r="F29" s="40"/>
      <c r="G29" s="40"/>
      <c r="H29" s="40">
        <v>15</v>
      </c>
      <c r="I29" s="41"/>
      <c r="J29" s="39"/>
      <c r="K29" s="40"/>
      <c r="L29" s="40"/>
      <c r="M29" s="40"/>
      <c r="N29" s="40"/>
      <c r="O29" s="42"/>
      <c r="P29" s="39"/>
      <c r="Q29" s="43"/>
      <c r="R29" s="40"/>
      <c r="S29" s="40" t="s">
        <v>65</v>
      </c>
      <c r="T29" s="40"/>
      <c r="U29" s="42"/>
      <c r="V29" s="44"/>
      <c r="W29" s="45"/>
      <c r="X29" s="39"/>
      <c r="Y29" s="40"/>
      <c r="Z29" s="40"/>
      <c r="AA29" s="40"/>
      <c r="AB29" s="42"/>
      <c r="AC29" s="42"/>
      <c r="AD29" s="39"/>
      <c r="AE29" s="43">
        <v>15</v>
      </c>
      <c r="AF29" s="40"/>
      <c r="AG29" s="40"/>
      <c r="AH29" s="40">
        <v>15</v>
      </c>
      <c r="AI29" s="42"/>
      <c r="AJ29" s="44" t="s">
        <v>56</v>
      </c>
      <c r="AK29" s="46">
        <v>2</v>
      </c>
      <c r="AL29" s="40"/>
      <c r="AM29" s="40"/>
      <c r="AN29" s="40"/>
      <c r="AO29" s="40"/>
      <c r="AP29" s="42"/>
      <c r="AQ29" s="42"/>
      <c r="AR29" s="39"/>
      <c r="AS29" s="43"/>
      <c r="AT29" s="40"/>
      <c r="AU29" s="40"/>
      <c r="AV29" s="40"/>
      <c r="AW29" s="40"/>
      <c r="AX29" s="40"/>
      <c r="AY29" s="40"/>
      <c r="AZ29" s="85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64"/>
      <c r="BL29" s="64"/>
    </row>
    <row r="30" spans="1:64" s="55" customFormat="1" ht="17.25" thickBot="1">
      <c r="A30" s="49">
        <v>19</v>
      </c>
      <c r="B30" s="37" t="s">
        <v>34</v>
      </c>
      <c r="C30" s="38">
        <v>2</v>
      </c>
      <c r="D30" s="91">
        <v>30</v>
      </c>
      <c r="E30" s="39">
        <v>30</v>
      </c>
      <c r="F30" s="40"/>
      <c r="G30" s="40"/>
      <c r="H30" s="40"/>
      <c r="I30" s="41"/>
      <c r="J30" s="39"/>
      <c r="K30" s="40"/>
      <c r="L30" s="40"/>
      <c r="M30" s="40"/>
      <c r="N30" s="40"/>
      <c r="O30" s="42"/>
      <c r="P30" s="39"/>
      <c r="Q30" s="43"/>
      <c r="R30" s="40"/>
      <c r="S30" s="40"/>
      <c r="T30" s="40"/>
      <c r="U30" s="42"/>
      <c r="V30" s="44"/>
      <c r="W30" s="45"/>
      <c r="X30" s="39"/>
      <c r="Y30" s="40"/>
      <c r="Z30" s="40"/>
      <c r="AA30" s="40"/>
      <c r="AB30" s="42"/>
      <c r="AC30" s="42"/>
      <c r="AD30" s="39"/>
      <c r="AE30" s="43"/>
      <c r="AF30" s="40"/>
      <c r="AG30" s="40"/>
      <c r="AH30" s="40"/>
      <c r="AI30" s="42"/>
      <c r="AJ30" s="44"/>
      <c r="AK30" s="46"/>
      <c r="AL30" s="40">
        <v>30</v>
      </c>
      <c r="AM30" s="40"/>
      <c r="AN30" s="40"/>
      <c r="AO30" s="40"/>
      <c r="AP30" s="42"/>
      <c r="AQ30" s="42" t="s">
        <v>54</v>
      </c>
      <c r="AR30" s="39">
        <v>2</v>
      </c>
      <c r="AS30" s="43"/>
      <c r="AT30" s="40"/>
      <c r="AU30" s="40"/>
      <c r="AV30" s="40"/>
      <c r="AW30" s="40"/>
      <c r="AX30" s="40"/>
      <c r="AY30" s="40"/>
      <c r="AZ30" s="85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64"/>
      <c r="BL30" s="64"/>
    </row>
    <row r="31" spans="1:52" ht="17.25" thickBot="1">
      <c r="A31" s="272" t="s">
        <v>84</v>
      </c>
      <c r="B31" s="273"/>
      <c r="C31" s="56">
        <f aca="true" t="shared" si="0" ref="C31:H31">SUM(C12:C30)</f>
        <v>74</v>
      </c>
      <c r="D31" s="92">
        <f t="shared" si="0"/>
        <v>1020</v>
      </c>
      <c r="E31" s="57">
        <f t="shared" si="0"/>
        <v>495</v>
      </c>
      <c r="F31" s="57">
        <f t="shared" si="0"/>
        <v>0</v>
      </c>
      <c r="G31" s="57">
        <f t="shared" si="0"/>
        <v>180</v>
      </c>
      <c r="H31" s="57">
        <f t="shared" si="0"/>
        <v>345</v>
      </c>
      <c r="I31" s="59">
        <f aca="true" t="shared" si="1" ref="I31:N31">SUM(I12:I30)</f>
        <v>0</v>
      </c>
      <c r="J31" s="57">
        <f t="shared" si="1"/>
        <v>135</v>
      </c>
      <c r="K31" s="48">
        <f t="shared" si="1"/>
        <v>0</v>
      </c>
      <c r="L31" s="58">
        <f t="shared" si="1"/>
        <v>30</v>
      </c>
      <c r="M31" s="58">
        <f t="shared" si="1"/>
        <v>120</v>
      </c>
      <c r="N31" s="58">
        <f t="shared" si="1"/>
        <v>0</v>
      </c>
      <c r="O31" s="48" t="s">
        <v>58</v>
      </c>
      <c r="P31" s="60">
        <v>28</v>
      </c>
      <c r="Q31" s="61">
        <v>120</v>
      </c>
      <c r="R31" s="48">
        <f>SUM(R12:R30)</f>
        <v>0</v>
      </c>
      <c r="S31" s="58">
        <v>75</v>
      </c>
      <c r="T31" s="58">
        <f>SUM(T12:T30)</f>
        <v>75</v>
      </c>
      <c r="U31" s="48">
        <f>SUM(U12:U30)</f>
        <v>0</v>
      </c>
      <c r="V31" s="48" t="s">
        <v>58</v>
      </c>
      <c r="W31" s="62">
        <v>19</v>
      </c>
      <c r="X31" s="57">
        <f>SUM(X12:X30)</f>
        <v>90</v>
      </c>
      <c r="Y31" s="48">
        <f>SUM(Y12:Y30)</f>
        <v>0</v>
      </c>
      <c r="Z31" s="58">
        <f>SUM(Z12:Z30)</f>
        <v>75</v>
      </c>
      <c r="AA31" s="58">
        <f>SUM(AA12:AA30)</f>
        <v>75</v>
      </c>
      <c r="AB31" s="48">
        <f>SUM(AB12:AB30)</f>
        <v>0</v>
      </c>
      <c r="AC31" s="48" t="s">
        <v>59</v>
      </c>
      <c r="AD31" s="60">
        <v>13</v>
      </c>
      <c r="AE31" s="61">
        <f>SUM(AE12:AE30)</f>
        <v>15</v>
      </c>
      <c r="AF31" s="48">
        <f>SUM(AF12:AF30)</f>
        <v>0</v>
      </c>
      <c r="AG31" s="58">
        <f>SUM(AG12:AG30)</f>
        <v>0</v>
      </c>
      <c r="AH31" s="58">
        <f>SUM(AH12:AH30)</f>
        <v>15</v>
      </c>
      <c r="AI31" s="48">
        <f>SUM(AI12:AI30)</f>
        <v>0</v>
      </c>
      <c r="AJ31" s="48" t="s">
        <v>28</v>
      </c>
      <c r="AK31" s="63">
        <f>SUM(AK28:AK30)</f>
        <v>2</v>
      </c>
      <c r="AL31" s="58">
        <v>135</v>
      </c>
      <c r="AM31" s="48">
        <f>SUM(AM12:AM30)</f>
        <v>0</v>
      </c>
      <c r="AN31" s="58">
        <f>SUM(AN12:AN30)</f>
        <v>0</v>
      </c>
      <c r="AO31" s="58">
        <f>SUM(AO12:AO30)</f>
        <v>60</v>
      </c>
      <c r="AP31" s="48">
        <f>SUM(AP12:AP30)</f>
        <v>0</v>
      </c>
      <c r="AQ31" s="48" t="s">
        <v>59</v>
      </c>
      <c r="AR31" s="60">
        <v>12</v>
      </c>
      <c r="AS31" s="61">
        <f>SUM(AS27:AS30)</f>
        <v>0</v>
      </c>
      <c r="AT31" s="48">
        <f>SUM(AT27:AT30)</f>
        <v>0</v>
      </c>
      <c r="AU31" s="58">
        <f>SUM(AU27:AU30)</f>
        <v>0</v>
      </c>
      <c r="AV31" s="58">
        <f>SUM(AV27:AV30)</f>
        <v>0</v>
      </c>
      <c r="AW31" s="58">
        <f>SUM(AW27:AW30)</f>
        <v>0</v>
      </c>
      <c r="AX31" s="48" t="s">
        <v>28</v>
      </c>
      <c r="AY31" s="58">
        <f>SUM(AY27:AY30)</f>
        <v>0</v>
      </c>
      <c r="AZ31" s="85"/>
    </row>
    <row r="32" spans="1:51" ht="17.25" thickBot="1">
      <c r="A32" s="230"/>
      <c r="B32" s="231"/>
      <c r="C32" s="231"/>
      <c r="D32" s="231"/>
      <c r="E32" s="231"/>
      <c r="F32" s="231"/>
      <c r="G32" s="231"/>
      <c r="H32" s="231"/>
      <c r="I32" s="231"/>
      <c r="J32" s="232"/>
      <c r="K32" s="232"/>
      <c r="L32" s="232"/>
      <c r="M32" s="232"/>
      <c r="N32" s="232"/>
      <c r="O32" s="232"/>
      <c r="P32" s="232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3"/>
    </row>
    <row r="33" spans="1:64" s="80" customFormat="1" ht="15.75" thickBot="1">
      <c r="A33" s="99">
        <v>20</v>
      </c>
      <c r="B33" s="100" t="s">
        <v>53</v>
      </c>
      <c r="C33" s="101">
        <v>6</v>
      </c>
      <c r="D33" s="93">
        <v>60</v>
      </c>
      <c r="E33" s="102"/>
      <c r="F33" s="103"/>
      <c r="G33" s="103"/>
      <c r="H33" s="103"/>
      <c r="I33" s="104">
        <v>60</v>
      </c>
      <c r="J33" s="102"/>
      <c r="K33" s="103"/>
      <c r="L33" s="103"/>
      <c r="M33" s="103"/>
      <c r="N33" s="105"/>
      <c r="O33" s="106"/>
      <c r="P33" s="102"/>
      <c r="Q33" s="107"/>
      <c r="R33" s="103"/>
      <c r="S33" s="103"/>
      <c r="T33" s="103"/>
      <c r="U33" s="105"/>
      <c r="V33" s="105"/>
      <c r="W33" s="108"/>
      <c r="X33" s="102"/>
      <c r="Y33" s="103"/>
      <c r="Z33" s="103"/>
      <c r="AA33" s="103"/>
      <c r="AB33" s="105"/>
      <c r="AC33" s="105"/>
      <c r="AD33" s="102"/>
      <c r="AE33" s="107"/>
      <c r="AF33" s="103"/>
      <c r="AG33" s="103"/>
      <c r="AH33" s="103"/>
      <c r="AI33" s="105"/>
      <c r="AJ33" s="105"/>
      <c r="AK33" s="108"/>
      <c r="AL33" s="102"/>
      <c r="AM33" s="103"/>
      <c r="AN33" s="103"/>
      <c r="AO33" s="105"/>
      <c r="AP33" s="109">
        <v>30</v>
      </c>
      <c r="AQ33" s="105" t="s">
        <v>56</v>
      </c>
      <c r="AR33" s="102">
        <v>3</v>
      </c>
      <c r="AS33" s="107"/>
      <c r="AT33" s="103"/>
      <c r="AU33" s="103"/>
      <c r="AV33" s="103"/>
      <c r="AW33" s="103">
        <v>30</v>
      </c>
      <c r="AX33" s="103" t="s">
        <v>56</v>
      </c>
      <c r="AY33" s="103">
        <v>3</v>
      </c>
      <c r="AZ33" s="86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98"/>
      <c r="BL33" s="98"/>
    </row>
    <row r="34" spans="1:64" s="79" customFormat="1" ht="15" customHeight="1" thickBot="1">
      <c r="A34" s="99">
        <v>21</v>
      </c>
      <c r="B34" s="110" t="s">
        <v>72</v>
      </c>
      <c r="C34" s="111">
        <v>48</v>
      </c>
      <c r="D34" s="94">
        <v>480</v>
      </c>
      <c r="E34" s="112"/>
      <c r="F34" s="105"/>
      <c r="G34" s="105"/>
      <c r="H34" s="105"/>
      <c r="I34" s="104"/>
      <c r="J34" s="106"/>
      <c r="K34" s="113"/>
      <c r="L34" s="113"/>
      <c r="M34" s="113"/>
      <c r="N34" s="114"/>
      <c r="O34" s="115"/>
      <c r="P34" s="116"/>
      <c r="Q34" s="112"/>
      <c r="R34" s="106"/>
      <c r="S34" s="113"/>
      <c r="T34" s="113"/>
      <c r="U34" s="114"/>
      <c r="V34" s="114"/>
      <c r="W34" s="117"/>
      <c r="X34" s="112"/>
      <c r="Y34" s="106"/>
      <c r="Z34" s="113"/>
      <c r="AA34" s="113"/>
      <c r="AB34" s="114"/>
      <c r="AC34" s="114"/>
      <c r="AD34" s="116">
        <v>12</v>
      </c>
      <c r="AE34" s="118"/>
      <c r="AF34" s="113"/>
      <c r="AG34" s="113"/>
      <c r="AH34" s="113"/>
      <c r="AI34" s="105"/>
      <c r="AJ34" s="105"/>
      <c r="AK34" s="108">
        <v>12</v>
      </c>
      <c r="AL34" s="119"/>
      <c r="AM34" s="113"/>
      <c r="AN34" s="113"/>
      <c r="AO34" s="113"/>
      <c r="AP34" s="114"/>
      <c r="AQ34" s="114"/>
      <c r="AR34" s="116">
        <v>12</v>
      </c>
      <c r="AS34" s="118"/>
      <c r="AT34" s="113"/>
      <c r="AU34" s="113"/>
      <c r="AV34" s="113"/>
      <c r="AW34" s="113"/>
      <c r="AX34" s="113"/>
      <c r="AY34" s="113">
        <v>12</v>
      </c>
      <c r="AZ34" s="85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64"/>
      <c r="BL34" s="64"/>
    </row>
    <row r="35" spans="1:64" s="79" customFormat="1" ht="15" customHeight="1" thickBot="1">
      <c r="A35" s="99">
        <v>22</v>
      </c>
      <c r="B35" s="120" t="s">
        <v>73</v>
      </c>
      <c r="C35" s="111">
        <v>3</v>
      </c>
      <c r="D35" s="95">
        <v>45</v>
      </c>
      <c r="E35" s="112">
        <v>45</v>
      </c>
      <c r="F35" s="105"/>
      <c r="G35" s="105"/>
      <c r="H35" s="105"/>
      <c r="I35" s="104"/>
      <c r="J35" s="106"/>
      <c r="K35" s="121"/>
      <c r="L35" s="121"/>
      <c r="M35" s="121"/>
      <c r="N35" s="121"/>
      <c r="O35" s="122"/>
      <c r="P35" s="119"/>
      <c r="Q35" s="107"/>
      <c r="R35" s="102"/>
      <c r="S35" s="121"/>
      <c r="T35" s="121"/>
      <c r="U35" s="123"/>
      <c r="V35" s="122"/>
      <c r="W35" s="124"/>
      <c r="X35" s="112">
        <v>30</v>
      </c>
      <c r="Y35" s="102"/>
      <c r="Z35" s="121"/>
      <c r="AA35" s="121"/>
      <c r="AB35" s="123"/>
      <c r="AC35" s="123" t="s">
        <v>56</v>
      </c>
      <c r="AD35" s="119">
        <v>2</v>
      </c>
      <c r="AE35" s="125"/>
      <c r="AF35" s="121"/>
      <c r="AG35" s="121"/>
      <c r="AH35" s="121"/>
      <c r="AI35" s="105"/>
      <c r="AJ35" s="106"/>
      <c r="AK35" s="108"/>
      <c r="AL35" s="119">
        <v>15</v>
      </c>
      <c r="AM35" s="121"/>
      <c r="AN35" s="121"/>
      <c r="AO35" s="121"/>
      <c r="AP35" s="123"/>
      <c r="AQ35" s="123" t="s">
        <v>56</v>
      </c>
      <c r="AR35" s="119">
        <v>1</v>
      </c>
      <c r="AS35" s="125"/>
      <c r="AT35" s="121"/>
      <c r="AU35" s="121"/>
      <c r="AV35" s="121"/>
      <c r="AW35" s="121"/>
      <c r="AX35" s="121"/>
      <c r="AY35" s="121"/>
      <c r="AZ35" s="85"/>
      <c r="BA35" s="82"/>
      <c r="BB35" s="82"/>
      <c r="BC35" s="82"/>
      <c r="BD35" s="82"/>
      <c r="BE35" s="82"/>
      <c r="BF35" s="82"/>
      <c r="BG35" s="82"/>
      <c r="BH35" s="82"/>
      <c r="BI35" s="82"/>
      <c r="BJ35" s="64"/>
      <c r="BK35" s="64"/>
      <c r="BL35" s="64"/>
    </row>
    <row r="36" spans="1:64" s="78" customFormat="1" ht="17.25" thickBot="1">
      <c r="A36" s="126">
        <v>23</v>
      </c>
      <c r="B36" s="127" t="s">
        <v>50</v>
      </c>
      <c r="C36" s="111">
        <v>8</v>
      </c>
      <c r="D36" s="96">
        <v>120</v>
      </c>
      <c r="E36" s="128"/>
      <c r="F36" s="129"/>
      <c r="G36" s="129"/>
      <c r="H36" s="129">
        <v>120</v>
      </c>
      <c r="I36" s="130"/>
      <c r="J36" s="106"/>
      <c r="K36" s="103"/>
      <c r="L36" s="103"/>
      <c r="M36" s="103"/>
      <c r="N36" s="103"/>
      <c r="O36" s="105"/>
      <c r="P36" s="102"/>
      <c r="Q36" s="107"/>
      <c r="R36" s="103"/>
      <c r="S36" s="103"/>
      <c r="T36" s="103">
        <v>30</v>
      </c>
      <c r="U36" s="105"/>
      <c r="V36" s="106" t="s">
        <v>56</v>
      </c>
      <c r="W36" s="108">
        <v>2</v>
      </c>
      <c r="X36" s="131"/>
      <c r="Y36" s="103"/>
      <c r="Z36" s="103"/>
      <c r="AA36" s="103">
        <v>30</v>
      </c>
      <c r="AB36" s="105"/>
      <c r="AC36" s="105" t="s">
        <v>56</v>
      </c>
      <c r="AD36" s="102">
        <v>2</v>
      </c>
      <c r="AE36" s="107"/>
      <c r="AF36" s="103"/>
      <c r="AG36" s="103"/>
      <c r="AH36" s="103">
        <v>30</v>
      </c>
      <c r="AI36" s="105"/>
      <c r="AJ36" s="106" t="s">
        <v>56</v>
      </c>
      <c r="AK36" s="132">
        <v>2</v>
      </c>
      <c r="AL36" s="103"/>
      <c r="AM36" s="103"/>
      <c r="AN36" s="103"/>
      <c r="AO36" s="103">
        <v>30</v>
      </c>
      <c r="AP36" s="105"/>
      <c r="AQ36" s="105" t="s">
        <v>54</v>
      </c>
      <c r="AR36" s="102">
        <v>2</v>
      </c>
      <c r="AS36" s="107"/>
      <c r="AT36" s="103"/>
      <c r="AU36" s="103"/>
      <c r="AV36" s="103"/>
      <c r="AW36" s="103"/>
      <c r="AX36" s="103"/>
      <c r="AY36" s="103"/>
      <c r="AZ36" s="85"/>
      <c r="BA36" s="82"/>
      <c r="BB36" s="82"/>
      <c r="BC36" s="82"/>
      <c r="BD36" s="82"/>
      <c r="BE36" s="82"/>
      <c r="BF36" s="82"/>
      <c r="BG36" s="82"/>
      <c r="BH36" s="82"/>
      <c r="BI36" s="82"/>
      <c r="BJ36" s="64"/>
      <c r="BK36" s="64"/>
      <c r="BL36" s="64"/>
    </row>
    <row r="37" spans="1:62" ht="17.25" thickBot="1">
      <c r="A37" s="272" t="s">
        <v>16</v>
      </c>
      <c r="B37" s="273"/>
      <c r="C37" s="133">
        <v>65</v>
      </c>
      <c r="D37" s="96">
        <v>705</v>
      </c>
      <c r="E37" s="134">
        <f aca="true" t="shared" si="2" ref="E37:N37">SUM(E33:E36)</f>
        <v>45</v>
      </c>
      <c r="F37" s="135">
        <f t="shared" si="2"/>
        <v>0</v>
      </c>
      <c r="G37" s="135">
        <f t="shared" si="2"/>
        <v>0</v>
      </c>
      <c r="H37" s="135">
        <f t="shared" si="2"/>
        <v>120</v>
      </c>
      <c r="I37" s="136">
        <f t="shared" si="2"/>
        <v>60</v>
      </c>
      <c r="J37" s="137">
        <f t="shared" si="2"/>
        <v>0</v>
      </c>
      <c r="K37" s="135">
        <f t="shared" si="2"/>
        <v>0</v>
      </c>
      <c r="L37" s="138">
        <f t="shared" si="2"/>
        <v>0</v>
      </c>
      <c r="M37" s="138">
        <f t="shared" si="2"/>
        <v>0</v>
      </c>
      <c r="N37" s="135">
        <f t="shared" si="2"/>
        <v>0</v>
      </c>
      <c r="O37" s="139">
        <v>0</v>
      </c>
      <c r="P37" s="140">
        <f aca="true" t="shared" si="3" ref="P37:U37">SUM(P33:P36)</f>
        <v>0</v>
      </c>
      <c r="Q37" s="141">
        <f t="shared" si="3"/>
        <v>0</v>
      </c>
      <c r="R37" s="135">
        <f t="shared" si="3"/>
        <v>0</v>
      </c>
      <c r="S37" s="138">
        <f t="shared" si="3"/>
        <v>0</v>
      </c>
      <c r="T37" s="138">
        <f t="shared" si="3"/>
        <v>30</v>
      </c>
      <c r="U37" s="135">
        <f t="shared" si="3"/>
        <v>0</v>
      </c>
      <c r="V37" s="139">
        <v>0</v>
      </c>
      <c r="W37" s="135">
        <f aca="true" t="shared" si="4" ref="W37:AB37">SUM(W33:W36)</f>
        <v>2</v>
      </c>
      <c r="X37" s="137">
        <f t="shared" si="4"/>
        <v>30</v>
      </c>
      <c r="Y37" s="135">
        <f t="shared" si="4"/>
        <v>0</v>
      </c>
      <c r="Z37" s="138">
        <f t="shared" si="4"/>
        <v>0</v>
      </c>
      <c r="AA37" s="138">
        <f t="shared" si="4"/>
        <v>30</v>
      </c>
      <c r="AB37" s="135">
        <f t="shared" si="4"/>
        <v>0</v>
      </c>
      <c r="AC37" s="139">
        <v>0</v>
      </c>
      <c r="AD37" s="140">
        <f aca="true" t="shared" si="5" ref="AD37:AI37">SUM(AD33:AD36)</f>
        <v>16</v>
      </c>
      <c r="AE37" s="141">
        <f t="shared" si="5"/>
        <v>0</v>
      </c>
      <c r="AF37" s="135">
        <f t="shared" si="5"/>
        <v>0</v>
      </c>
      <c r="AG37" s="138">
        <f t="shared" si="5"/>
        <v>0</v>
      </c>
      <c r="AH37" s="138">
        <f t="shared" si="5"/>
        <v>30</v>
      </c>
      <c r="AI37" s="135">
        <f t="shared" si="5"/>
        <v>0</v>
      </c>
      <c r="AJ37" s="139">
        <v>0</v>
      </c>
      <c r="AK37" s="142">
        <f>SUM(AK33:AK36)</f>
        <v>14</v>
      </c>
      <c r="AL37" s="138">
        <v>15</v>
      </c>
      <c r="AM37" s="135">
        <f>SUM(AM33:AM36)</f>
        <v>0</v>
      </c>
      <c r="AN37" s="138">
        <f>SUM(AN33:AN36)</f>
        <v>0</v>
      </c>
      <c r="AO37" s="138">
        <f>SUM(AO33:AO36)</f>
        <v>30</v>
      </c>
      <c r="AP37" s="135">
        <f>SUM(AP33:AP36)</f>
        <v>30</v>
      </c>
      <c r="AQ37" s="139" t="s">
        <v>60</v>
      </c>
      <c r="AR37" s="140">
        <f aca="true" t="shared" si="6" ref="AR37:AW37">SUM(AR33:AR36)</f>
        <v>18</v>
      </c>
      <c r="AS37" s="141">
        <f t="shared" si="6"/>
        <v>0</v>
      </c>
      <c r="AT37" s="135">
        <f t="shared" si="6"/>
        <v>0</v>
      </c>
      <c r="AU37" s="138">
        <f t="shared" si="6"/>
        <v>0</v>
      </c>
      <c r="AV37" s="138">
        <f t="shared" si="6"/>
        <v>0</v>
      </c>
      <c r="AW37" s="135">
        <f t="shared" si="6"/>
        <v>30</v>
      </c>
      <c r="AX37" s="139">
        <v>0</v>
      </c>
      <c r="AY37" s="138">
        <f>SUM(AY33:AY36)</f>
        <v>15</v>
      </c>
      <c r="AZ37" s="85"/>
      <c r="BJ37" s="64"/>
    </row>
    <row r="38" spans="1:61" s="65" customFormat="1" ht="17.25" thickBot="1">
      <c r="A38" s="269" t="s">
        <v>15</v>
      </c>
      <c r="B38" s="270"/>
      <c r="C38" s="143">
        <f>SUM(C37,C31)</f>
        <v>139</v>
      </c>
      <c r="D38" s="97">
        <f>SUM(D37,D31)</f>
        <v>1725</v>
      </c>
      <c r="E38" s="144">
        <f>SUM(E31,E37)</f>
        <v>540</v>
      </c>
      <c r="F38" s="145">
        <f aca="true" t="shared" si="7" ref="F38:N38">SUM(F31,F37)</f>
        <v>0</v>
      </c>
      <c r="G38" s="145">
        <f t="shared" si="7"/>
        <v>180</v>
      </c>
      <c r="H38" s="145">
        <f t="shared" si="7"/>
        <v>465</v>
      </c>
      <c r="I38" s="146">
        <f t="shared" si="7"/>
        <v>60</v>
      </c>
      <c r="J38" s="137">
        <f t="shared" si="7"/>
        <v>135</v>
      </c>
      <c r="K38" s="135">
        <f t="shared" si="7"/>
        <v>0</v>
      </c>
      <c r="L38" s="138">
        <f t="shared" si="7"/>
        <v>30</v>
      </c>
      <c r="M38" s="138">
        <f t="shared" si="7"/>
        <v>120</v>
      </c>
      <c r="N38" s="135">
        <f t="shared" si="7"/>
        <v>0</v>
      </c>
      <c r="O38" s="139" t="s">
        <v>58</v>
      </c>
      <c r="P38" s="140">
        <f aca="true" t="shared" si="8" ref="P38:U38">SUM(P31,P37)</f>
        <v>28</v>
      </c>
      <c r="Q38" s="141">
        <v>120</v>
      </c>
      <c r="R38" s="135">
        <f t="shared" si="8"/>
        <v>0</v>
      </c>
      <c r="S38" s="138">
        <v>75</v>
      </c>
      <c r="T38" s="138">
        <f t="shared" si="8"/>
        <v>105</v>
      </c>
      <c r="U38" s="135">
        <f t="shared" si="8"/>
        <v>0</v>
      </c>
      <c r="V38" s="139" t="s">
        <v>58</v>
      </c>
      <c r="W38" s="147">
        <v>21</v>
      </c>
      <c r="X38" s="137">
        <f>SUM(X31,X37)</f>
        <v>120</v>
      </c>
      <c r="Y38" s="135">
        <f>SUM(Y31,Y37)</f>
        <v>0</v>
      </c>
      <c r="Z38" s="138">
        <f>SUM(Z31,Z37)</f>
        <v>75</v>
      </c>
      <c r="AA38" s="138">
        <f>SUM(AA31,AA37)</f>
        <v>105</v>
      </c>
      <c r="AB38" s="135">
        <f>SUM(AB31,AB37)</f>
        <v>0</v>
      </c>
      <c r="AC38" s="139" t="s">
        <v>59</v>
      </c>
      <c r="AD38" s="140">
        <f aca="true" t="shared" si="9" ref="AD38:AI38">SUM(AD31,AD37)</f>
        <v>29</v>
      </c>
      <c r="AE38" s="141">
        <f t="shared" si="9"/>
        <v>15</v>
      </c>
      <c r="AF38" s="135">
        <f t="shared" si="9"/>
        <v>0</v>
      </c>
      <c r="AG38" s="138">
        <f t="shared" si="9"/>
        <v>0</v>
      </c>
      <c r="AH38" s="138">
        <f t="shared" si="9"/>
        <v>45</v>
      </c>
      <c r="AI38" s="135">
        <f t="shared" si="9"/>
        <v>0</v>
      </c>
      <c r="AJ38" s="139">
        <v>0</v>
      </c>
      <c r="AK38" s="142">
        <v>16</v>
      </c>
      <c r="AL38" s="138">
        <v>150</v>
      </c>
      <c r="AM38" s="135">
        <f>SUM(AM31,AM37)</f>
        <v>0</v>
      </c>
      <c r="AN38" s="138">
        <f>SUM(AN31,AN37)</f>
        <v>0</v>
      </c>
      <c r="AO38" s="138">
        <f>SUM(AO31,AO37)</f>
        <v>90</v>
      </c>
      <c r="AP38" s="135">
        <f>SUM(AP31,AP37)</f>
        <v>30</v>
      </c>
      <c r="AQ38" s="139" t="s">
        <v>79</v>
      </c>
      <c r="AR38" s="140">
        <f aca="true" t="shared" si="10" ref="AR38:AW38">SUM(AR31,AR37)</f>
        <v>30</v>
      </c>
      <c r="AS38" s="141">
        <f t="shared" si="10"/>
        <v>0</v>
      </c>
      <c r="AT38" s="135">
        <f t="shared" si="10"/>
        <v>0</v>
      </c>
      <c r="AU38" s="138">
        <f t="shared" si="10"/>
        <v>0</v>
      </c>
      <c r="AV38" s="138">
        <f t="shared" si="10"/>
        <v>0</v>
      </c>
      <c r="AW38" s="135">
        <f t="shared" si="10"/>
        <v>30</v>
      </c>
      <c r="AX38" s="139">
        <v>0</v>
      </c>
      <c r="AY38" s="138">
        <f>SUM(AY37)</f>
        <v>15</v>
      </c>
      <c r="AZ38" s="87"/>
      <c r="BA38" s="84"/>
      <c r="BB38" s="84"/>
      <c r="BC38" s="84"/>
      <c r="BD38" s="84"/>
      <c r="BE38" s="84"/>
      <c r="BF38" s="84"/>
      <c r="BG38" s="84"/>
      <c r="BH38" s="84"/>
      <c r="BI38" s="84"/>
    </row>
    <row r="39" spans="1:51" ht="17.25" thickBot="1">
      <c r="A39" s="290" t="s">
        <v>27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2"/>
    </row>
    <row r="40" spans="1:64" s="53" customFormat="1" ht="17.25" thickBot="1">
      <c r="A40" s="148">
        <v>24</v>
      </c>
      <c r="B40" s="149" t="s">
        <v>85</v>
      </c>
      <c r="C40" s="150">
        <v>4</v>
      </c>
      <c r="D40" s="89">
        <v>90</v>
      </c>
      <c r="E40" s="209">
        <v>90</v>
      </c>
      <c r="F40" s="209"/>
      <c r="G40" s="209"/>
      <c r="H40" s="209"/>
      <c r="I40" s="294"/>
      <c r="J40" s="276"/>
      <c r="K40" s="209"/>
      <c r="L40" s="209"/>
      <c r="M40" s="209"/>
      <c r="N40" s="209"/>
      <c r="O40" s="151"/>
      <c r="P40" s="152"/>
      <c r="Q40" s="220"/>
      <c r="R40" s="221"/>
      <c r="S40" s="221"/>
      <c r="T40" s="221"/>
      <c r="U40" s="221"/>
      <c r="V40" s="153"/>
      <c r="W40" s="154"/>
      <c r="X40" s="209"/>
      <c r="Y40" s="209"/>
      <c r="Z40" s="209"/>
      <c r="AA40" s="209"/>
      <c r="AB40" s="209"/>
      <c r="AC40" s="153"/>
      <c r="AD40" s="152"/>
      <c r="AE40" s="220">
        <v>90</v>
      </c>
      <c r="AF40" s="221"/>
      <c r="AG40" s="221"/>
      <c r="AH40" s="221"/>
      <c r="AI40" s="221"/>
      <c r="AJ40" s="204"/>
      <c r="AK40" s="154">
        <v>4</v>
      </c>
      <c r="AL40" s="152"/>
      <c r="AM40" s="209"/>
      <c r="AN40" s="209"/>
      <c r="AO40" s="209"/>
      <c r="AP40" s="209"/>
      <c r="AQ40" s="153"/>
      <c r="AR40" s="154"/>
      <c r="AS40" s="208"/>
      <c r="AT40" s="209"/>
      <c r="AU40" s="209"/>
      <c r="AV40" s="209"/>
      <c r="AW40" s="209"/>
      <c r="AX40" s="153"/>
      <c r="AY40" s="152"/>
      <c r="AZ40" s="85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64"/>
      <c r="BL40" s="64"/>
    </row>
    <row r="41" spans="1:64" s="54" customFormat="1" ht="17.25" customHeight="1" thickBot="1">
      <c r="A41" s="148">
        <v>25</v>
      </c>
      <c r="B41" s="155" t="s">
        <v>36</v>
      </c>
      <c r="C41" s="150">
        <v>2</v>
      </c>
      <c r="D41" s="89">
        <v>24</v>
      </c>
      <c r="E41" s="156"/>
      <c r="F41" s="156"/>
      <c r="G41" s="156"/>
      <c r="H41" s="156"/>
      <c r="I41" s="157"/>
      <c r="J41" s="158"/>
      <c r="K41" s="152"/>
      <c r="L41" s="152"/>
      <c r="M41" s="152"/>
      <c r="N41" s="152"/>
      <c r="O41" s="151"/>
      <c r="P41" s="152"/>
      <c r="Q41" s="220">
        <v>24</v>
      </c>
      <c r="R41" s="221"/>
      <c r="S41" s="221"/>
      <c r="T41" s="221"/>
      <c r="U41" s="222"/>
      <c r="V41" s="153" t="s">
        <v>56</v>
      </c>
      <c r="W41" s="160">
        <v>2</v>
      </c>
      <c r="X41" s="152"/>
      <c r="Y41" s="152"/>
      <c r="Z41" s="152"/>
      <c r="AA41" s="152"/>
      <c r="AB41" s="152"/>
      <c r="AC41" s="153"/>
      <c r="AD41" s="152"/>
      <c r="AE41" s="199"/>
      <c r="AF41" s="200"/>
      <c r="AG41" s="200"/>
      <c r="AH41" s="200"/>
      <c r="AI41" s="200"/>
      <c r="AJ41" s="153"/>
      <c r="AK41" s="154"/>
      <c r="AL41" s="152"/>
      <c r="AM41" s="152"/>
      <c r="AN41" s="152"/>
      <c r="AO41" s="152"/>
      <c r="AP41" s="152"/>
      <c r="AQ41" s="153"/>
      <c r="AR41" s="154"/>
      <c r="AS41" s="159"/>
      <c r="AT41" s="152"/>
      <c r="AU41" s="152"/>
      <c r="AV41" s="152"/>
      <c r="AW41" s="152"/>
      <c r="AX41" s="153"/>
      <c r="AY41" s="152"/>
      <c r="AZ41" s="85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64"/>
      <c r="BL41" s="64"/>
    </row>
    <row r="42" spans="1:64" s="54" customFormat="1" ht="15.75" customHeight="1" thickBot="1">
      <c r="A42" s="148">
        <v>26</v>
      </c>
      <c r="B42" s="155" t="s">
        <v>35</v>
      </c>
      <c r="C42" s="150">
        <v>3</v>
      </c>
      <c r="D42" s="89">
        <v>32</v>
      </c>
      <c r="E42" s="161"/>
      <c r="F42" s="161"/>
      <c r="G42" s="161"/>
      <c r="H42" s="161"/>
      <c r="I42" s="162"/>
      <c r="J42" s="276"/>
      <c r="K42" s="209"/>
      <c r="L42" s="209"/>
      <c r="M42" s="209"/>
      <c r="N42" s="209"/>
      <c r="O42" s="151"/>
      <c r="P42" s="152"/>
      <c r="Q42" s="220"/>
      <c r="R42" s="221"/>
      <c r="S42" s="221"/>
      <c r="T42" s="221"/>
      <c r="U42" s="221"/>
      <c r="V42" s="153"/>
      <c r="W42" s="160"/>
      <c r="X42" s="209"/>
      <c r="Y42" s="209"/>
      <c r="Z42" s="209"/>
      <c r="AA42" s="280"/>
      <c r="AB42" s="209"/>
      <c r="AC42" s="153"/>
      <c r="AD42" s="152"/>
      <c r="AE42" s="220">
        <v>32</v>
      </c>
      <c r="AF42" s="221"/>
      <c r="AG42" s="221"/>
      <c r="AH42" s="221"/>
      <c r="AI42" s="222"/>
      <c r="AJ42" s="153"/>
      <c r="AK42" s="154">
        <v>3</v>
      </c>
      <c r="AL42" s="152"/>
      <c r="AM42" s="209"/>
      <c r="AN42" s="209"/>
      <c r="AO42" s="209"/>
      <c r="AP42" s="209"/>
      <c r="AQ42" s="153"/>
      <c r="AR42" s="154"/>
      <c r="AS42" s="208"/>
      <c r="AT42" s="209"/>
      <c r="AU42" s="209"/>
      <c r="AV42" s="209"/>
      <c r="AW42" s="209"/>
      <c r="AX42" s="153"/>
      <c r="AY42" s="152"/>
      <c r="AZ42" s="85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64"/>
      <c r="BL42" s="64"/>
    </row>
    <row r="43" spans="1:64" s="54" customFormat="1" ht="17.25" customHeight="1" thickBot="1">
      <c r="A43" s="148">
        <v>27</v>
      </c>
      <c r="B43" s="155" t="s">
        <v>37</v>
      </c>
      <c r="C43" s="150">
        <v>2</v>
      </c>
      <c r="D43" s="89">
        <v>32</v>
      </c>
      <c r="E43" s="156"/>
      <c r="F43" s="156"/>
      <c r="G43" s="156"/>
      <c r="H43" s="156"/>
      <c r="I43" s="157"/>
      <c r="J43" s="158"/>
      <c r="K43" s="152"/>
      <c r="L43" s="152"/>
      <c r="M43" s="152"/>
      <c r="N43" s="152"/>
      <c r="O43" s="151"/>
      <c r="P43" s="152"/>
      <c r="Q43" s="220">
        <v>32</v>
      </c>
      <c r="R43" s="221"/>
      <c r="S43" s="221"/>
      <c r="T43" s="221"/>
      <c r="U43" s="222"/>
      <c r="V43" s="153" t="s">
        <v>56</v>
      </c>
      <c r="W43" s="160">
        <v>2</v>
      </c>
      <c r="X43" s="152"/>
      <c r="Y43" s="152"/>
      <c r="Z43" s="152"/>
      <c r="AA43" s="152"/>
      <c r="AB43" s="152"/>
      <c r="AC43" s="153"/>
      <c r="AD43" s="152"/>
      <c r="AE43" s="199"/>
      <c r="AF43" s="200"/>
      <c r="AG43" s="200"/>
      <c r="AH43" s="200"/>
      <c r="AI43" s="200"/>
      <c r="AJ43" s="153"/>
      <c r="AK43" s="154"/>
      <c r="AL43" s="152"/>
      <c r="AM43" s="152"/>
      <c r="AN43" s="152"/>
      <c r="AO43" s="152"/>
      <c r="AP43" s="152"/>
      <c r="AQ43" s="153"/>
      <c r="AR43" s="154"/>
      <c r="AS43" s="159"/>
      <c r="AT43" s="152"/>
      <c r="AU43" s="152"/>
      <c r="AV43" s="152"/>
      <c r="AW43" s="152"/>
      <c r="AX43" s="153"/>
      <c r="AY43" s="152"/>
      <c r="AZ43" s="85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64"/>
      <c r="BL43" s="64"/>
    </row>
    <row r="44" spans="1:64" s="54" customFormat="1" ht="17.25" customHeight="1" thickBot="1">
      <c r="A44" s="148">
        <v>28</v>
      </c>
      <c r="B44" s="155" t="s">
        <v>38</v>
      </c>
      <c r="C44" s="150">
        <v>2</v>
      </c>
      <c r="D44" s="89">
        <v>32</v>
      </c>
      <c r="E44" s="156"/>
      <c r="F44" s="156"/>
      <c r="G44" s="156"/>
      <c r="H44" s="156"/>
      <c r="I44" s="157"/>
      <c r="J44" s="158"/>
      <c r="K44" s="152"/>
      <c r="L44" s="152"/>
      <c r="M44" s="152"/>
      <c r="N44" s="152"/>
      <c r="O44" s="151"/>
      <c r="P44" s="152"/>
      <c r="Q44" s="220">
        <v>32</v>
      </c>
      <c r="R44" s="221"/>
      <c r="S44" s="221"/>
      <c r="T44" s="221"/>
      <c r="U44" s="222"/>
      <c r="V44" s="153" t="s">
        <v>56</v>
      </c>
      <c r="W44" s="160">
        <v>2</v>
      </c>
      <c r="X44" s="152"/>
      <c r="Y44" s="152"/>
      <c r="Z44" s="152"/>
      <c r="AA44" s="152"/>
      <c r="AB44" s="152"/>
      <c r="AC44" s="153"/>
      <c r="AD44" s="152"/>
      <c r="AE44" s="199"/>
      <c r="AF44" s="200"/>
      <c r="AG44" s="200"/>
      <c r="AH44" s="200"/>
      <c r="AI44" s="200"/>
      <c r="AJ44" s="153"/>
      <c r="AK44" s="154"/>
      <c r="AL44" s="152"/>
      <c r="AM44" s="152"/>
      <c r="AN44" s="152"/>
      <c r="AO44" s="152"/>
      <c r="AP44" s="152"/>
      <c r="AQ44" s="153"/>
      <c r="AR44" s="154"/>
      <c r="AS44" s="159"/>
      <c r="AT44" s="152"/>
      <c r="AU44" s="152"/>
      <c r="AV44" s="152"/>
      <c r="AW44" s="152"/>
      <c r="AX44" s="153"/>
      <c r="AY44" s="152"/>
      <c r="AZ44" s="85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64"/>
      <c r="BL44" s="64"/>
    </row>
    <row r="45" spans="1:64" s="54" customFormat="1" ht="17.25" customHeight="1" thickBot="1">
      <c r="A45" s="148">
        <v>29</v>
      </c>
      <c r="B45" s="155" t="s">
        <v>39</v>
      </c>
      <c r="C45" s="150">
        <v>2</v>
      </c>
      <c r="D45" s="89">
        <v>32</v>
      </c>
      <c r="E45" s="156"/>
      <c r="F45" s="156"/>
      <c r="G45" s="156"/>
      <c r="H45" s="156"/>
      <c r="I45" s="157"/>
      <c r="J45" s="158"/>
      <c r="K45" s="152"/>
      <c r="L45" s="152"/>
      <c r="M45" s="152"/>
      <c r="N45" s="152"/>
      <c r="O45" s="151"/>
      <c r="P45" s="152"/>
      <c r="Q45" s="220">
        <v>32</v>
      </c>
      <c r="R45" s="221"/>
      <c r="S45" s="221"/>
      <c r="T45" s="221"/>
      <c r="U45" s="222"/>
      <c r="V45" s="153" t="s">
        <v>56</v>
      </c>
      <c r="W45" s="160">
        <v>2</v>
      </c>
      <c r="X45" s="152"/>
      <c r="Y45" s="152"/>
      <c r="Z45" s="152"/>
      <c r="AA45" s="152"/>
      <c r="AB45" s="152"/>
      <c r="AC45" s="153"/>
      <c r="AD45" s="152"/>
      <c r="AE45" s="199"/>
      <c r="AF45" s="200"/>
      <c r="AG45" s="200"/>
      <c r="AH45" s="200"/>
      <c r="AI45" s="200"/>
      <c r="AJ45" s="153"/>
      <c r="AK45" s="154"/>
      <c r="AL45" s="152"/>
      <c r="AM45" s="152"/>
      <c r="AN45" s="152"/>
      <c r="AO45" s="152"/>
      <c r="AP45" s="152"/>
      <c r="AQ45" s="153"/>
      <c r="AR45" s="154"/>
      <c r="AS45" s="159"/>
      <c r="AT45" s="152"/>
      <c r="AU45" s="152"/>
      <c r="AV45" s="152"/>
      <c r="AW45" s="152"/>
      <c r="AX45" s="153"/>
      <c r="AY45" s="152"/>
      <c r="AZ45" s="85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64"/>
      <c r="BL45" s="64"/>
    </row>
    <row r="46" spans="1:64" s="54" customFormat="1" ht="17.25" customHeight="1" thickBot="1">
      <c r="A46" s="148">
        <v>30</v>
      </c>
      <c r="B46" s="155" t="s">
        <v>40</v>
      </c>
      <c r="C46" s="150">
        <v>3</v>
      </c>
      <c r="D46" s="89">
        <v>48</v>
      </c>
      <c r="E46" s="156"/>
      <c r="F46" s="156"/>
      <c r="G46" s="156"/>
      <c r="H46" s="156"/>
      <c r="I46" s="157"/>
      <c r="J46" s="158"/>
      <c r="K46" s="152"/>
      <c r="L46" s="152"/>
      <c r="M46" s="152"/>
      <c r="N46" s="152"/>
      <c r="O46" s="151"/>
      <c r="P46" s="152"/>
      <c r="Q46" s="199"/>
      <c r="R46" s="200"/>
      <c r="S46" s="200"/>
      <c r="T46" s="200"/>
      <c r="U46" s="200"/>
      <c r="V46" s="153"/>
      <c r="W46" s="160"/>
      <c r="X46" s="152"/>
      <c r="Y46" s="152"/>
      <c r="Z46" s="152"/>
      <c r="AA46" s="152"/>
      <c r="AB46" s="152"/>
      <c r="AC46" s="153"/>
      <c r="AD46" s="152"/>
      <c r="AE46" s="220">
        <v>48</v>
      </c>
      <c r="AF46" s="221"/>
      <c r="AG46" s="221"/>
      <c r="AH46" s="221"/>
      <c r="AI46" s="222"/>
      <c r="AJ46" s="153"/>
      <c r="AK46" s="154">
        <v>3</v>
      </c>
      <c r="AL46" s="152"/>
      <c r="AM46" s="152"/>
      <c r="AN46" s="152"/>
      <c r="AO46" s="152"/>
      <c r="AP46" s="152"/>
      <c r="AQ46" s="153"/>
      <c r="AR46" s="154"/>
      <c r="AS46" s="159"/>
      <c r="AT46" s="152"/>
      <c r="AU46" s="152"/>
      <c r="AV46" s="152"/>
      <c r="AW46" s="152"/>
      <c r="AX46" s="153"/>
      <c r="AY46" s="152"/>
      <c r="AZ46" s="85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64"/>
      <c r="BL46" s="64"/>
    </row>
    <row r="47" spans="1:64" s="54" customFormat="1" ht="17.25" customHeight="1" thickBot="1">
      <c r="A47" s="148">
        <v>31</v>
      </c>
      <c r="B47" s="155" t="s">
        <v>41</v>
      </c>
      <c r="C47" s="150">
        <v>2</v>
      </c>
      <c r="D47" s="89">
        <v>24</v>
      </c>
      <c r="E47" s="156"/>
      <c r="F47" s="156"/>
      <c r="G47" s="156"/>
      <c r="H47" s="156"/>
      <c r="I47" s="157"/>
      <c r="J47" s="158"/>
      <c r="K47" s="152"/>
      <c r="L47" s="152"/>
      <c r="M47" s="152"/>
      <c r="N47" s="152"/>
      <c r="O47" s="151"/>
      <c r="P47" s="152"/>
      <c r="Q47" s="220">
        <v>24</v>
      </c>
      <c r="R47" s="221"/>
      <c r="S47" s="221"/>
      <c r="T47" s="221"/>
      <c r="U47" s="222"/>
      <c r="V47" s="153" t="s">
        <v>56</v>
      </c>
      <c r="W47" s="160">
        <v>2</v>
      </c>
      <c r="X47" s="152"/>
      <c r="Y47" s="152"/>
      <c r="Z47" s="152"/>
      <c r="AA47" s="152"/>
      <c r="AB47" s="152"/>
      <c r="AC47" s="153"/>
      <c r="AD47" s="152"/>
      <c r="AE47" s="199"/>
      <c r="AF47" s="200"/>
      <c r="AG47" s="200"/>
      <c r="AH47" s="200"/>
      <c r="AI47" s="200"/>
      <c r="AJ47" s="153"/>
      <c r="AK47" s="154"/>
      <c r="AL47" s="152"/>
      <c r="AM47" s="152"/>
      <c r="AN47" s="152"/>
      <c r="AO47" s="152"/>
      <c r="AP47" s="152"/>
      <c r="AQ47" s="153"/>
      <c r="AR47" s="154"/>
      <c r="AS47" s="159"/>
      <c r="AT47" s="152"/>
      <c r="AU47" s="152"/>
      <c r="AV47" s="152"/>
      <c r="AW47" s="152"/>
      <c r="AX47" s="153"/>
      <c r="AY47" s="152"/>
      <c r="AZ47" s="85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64"/>
      <c r="BL47" s="64"/>
    </row>
    <row r="48" spans="1:64" s="54" customFormat="1" ht="17.25" customHeight="1" thickBot="1">
      <c r="A48" s="148">
        <v>32</v>
      </c>
      <c r="B48" s="155" t="s">
        <v>81</v>
      </c>
      <c r="C48" s="150">
        <v>3</v>
      </c>
      <c r="D48" s="89">
        <v>48</v>
      </c>
      <c r="E48" s="156"/>
      <c r="F48" s="156"/>
      <c r="G48" s="156"/>
      <c r="H48" s="156"/>
      <c r="I48" s="157"/>
      <c r="J48" s="158"/>
      <c r="K48" s="152"/>
      <c r="L48" s="152"/>
      <c r="M48" s="152"/>
      <c r="N48" s="152"/>
      <c r="O48" s="151"/>
      <c r="P48" s="152"/>
      <c r="Q48" s="199"/>
      <c r="R48" s="200"/>
      <c r="S48" s="200"/>
      <c r="T48" s="200"/>
      <c r="U48" s="200"/>
      <c r="V48" s="153"/>
      <c r="W48" s="160"/>
      <c r="X48" s="152"/>
      <c r="Y48" s="152"/>
      <c r="Z48" s="152"/>
      <c r="AA48" s="152"/>
      <c r="AB48" s="152"/>
      <c r="AC48" s="153"/>
      <c r="AD48" s="152"/>
      <c r="AE48" s="220">
        <v>48</v>
      </c>
      <c r="AF48" s="221"/>
      <c r="AG48" s="221"/>
      <c r="AH48" s="221"/>
      <c r="AI48" s="222"/>
      <c r="AJ48" s="153"/>
      <c r="AK48" s="154">
        <v>3</v>
      </c>
      <c r="AL48" s="152"/>
      <c r="AM48" s="152"/>
      <c r="AN48" s="152"/>
      <c r="AO48" s="152"/>
      <c r="AP48" s="152"/>
      <c r="AQ48" s="153"/>
      <c r="AR48" s="154"/>
      <c r="AS48" s="159"/>
      <c r="AT48" s="152"/>
      <c r="AU48" s="152"/>
      <c r="AV48" s="152"/>
      <c r="AW48" s="152"/>
      <c r="AX48" s="153"/>
      <c r="AY48" s="152"/>
      <c r="AZ48" s="85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64"/>
      <c r="BL48" s="64"/>
    </row>
    <row r="49" spans="1:64" s="54" customFormat="1" ht="17.25" customHeight="1" thickBot="1">
      <c r="A49" s="148">
        <v>33</v>
      </c>
      <c r="B49" s="155" t="s">
        <v>43</v>
      </c>
      <c r="C49" s="150">
        <v>2</v>
      </c>
      <c r="D49" s="89">
        <v>16</v>
      </c>
      <c r="E49" s="156"/>
      <c r="F49" s="156"/>
      <c r="G49" s="156"/>
      <c r="H49" s="156"/>
      <c r="I49" s="157"/>
      <c r="J49" s="158"/>
      <c r="K49" s="152"/>
      <c r="L49" s="152"/>
      <c r="M49" s="152"/>
      <c r="N49" s="152"/>
      <c r="O49" s="151"/>
      <c r="P49" s="152"/>
      <c r="Q49" s="199"/>
      <c r="R49" s="200"/>
      <c r="S49" s="200"/>
      <c r="T49" s="200"/>
      <c r="U49" s="200"/>
      <c r="V49" s="153"/>
      <c r="W49" s="160"/>
      <c r="X49" s="152"/>
      <c r="Y49" s="152"/>
      <c r="Z49" s="152"/>
      <c r="AA49" s="152"/>
      <c r="AB49" s="152"/>
      <c r="AC49" s="153"/>
      <c r="AD49" s="152"/>
      <c r="AE49" s="199"/>
      <c r="AF49" s="200"/>
      <c r="AG49" s="200"/>
      <c r="AH49" s="200"/>
      <c r="AI49" s="200"/>
      <c r="AJ49" s="153"/>
      <c r="AK49" s="154"/>
      <c r="AL49" s="152"/>
      <c r="AM49" s="152"/>
      <c r="AN49" s="152"/>
      <c r="AO49" s="152"/>
      <c r="AP49" s="152"/>
      <c r="AQ49" s="153"/>
      <c r="AR49" s="154"/>
      <c r="AS49" s="208">
        <v>16</v>
      </c>
      <c r="AT49" s="209"/>
      <c r="AU49" s="209"/>
      <c r="AV49" s="209"/>
      <c r="AW49" s="210"/>
      <c r="AX49" s="153"/>
      <c r="AY49" s="152">
        <v>2</v>
      </c>
      <c r="AZ49" s="85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64"/>
      <c r="BL49" s="64"/>
    </row>
    <row r="50" spans="1:64" s="54" customFormat="1" ht="17.25" customHeight="1" thickBot="1">
      <c r="A50" s="148">
        <v>34</v>
      </c>
      <c r="B50" s="155" t="s">
        <v>83</v>
      </c>
      <c r="C50" s="150">
        <v>3</v>
      </c>
      <c r="D50" s="89">
        <v>48</v>
      </c>
      <c r="E50" s="156"/>
      <c r="F50" s="156"/>
      <c r="G50" s="156"/>
      <c r="H50" s="156"/>
      <c r="I50" s="157"/>
      <c r="J50" s="158"/>
      <c r="K50" s="152"/>
      <c r="L50" s="152"/>
      <c r="M50" s="152"/>
      <c r="N50" s="152"/>
      <c r="O50" s="151"/>
      <c r="P50" s="152"/>
      <c r="Q50" s="199"/>
      <c r="R50" s="200"/>
      <c r="S50" s="200"/>
      <c r="T50" s="200"/>
      <c r="U50" s="200"/>
      <c r="V50" s="153"/>
      <c r="W50" s="160"/>
      <c r="X50" s="152"/>
      <c r="Y50" s="152"/>
      <c r="Z50" s="152"/>
      <c r="AA50" s="152"/>
      <c r="AB50" s="152"/>
      <c r="AC50" s="153"/>
      <c r="AD50" s="152"/>
      <c r="AE50" s="199"/>
      <c r="AF50" s="200"/>
      <c r="AG50" s="200"/>
      <c r="AH50" s="200"/>
      <c r="AI50" s="200"/>
      <c r="AJ50" s="153"/>
      <c r="AK50" s="154"/>
      <c r="AL50" s="152"/>
      <c r="AM50" s="152"/>
      <c r="AN50" s="152"/>
      <c r="AO50" s="152"/>
      <c r="AP50" s="152"/>
      <c r="AQ50" s="153"/>
      <c r="AR50" s="154"/>
      <c r="AS50" s="208">
        <v>48</v>
      </c>
      <c r="AT50" s="209"/>
      <c r="AU50" s="209"/>
      <c r="AV50" s="209"/>
      <c r="AW50" s="210"/>
      <c r="AX50" s="153"/>
      <c r="AY50" s="152">
        <v>3</v>
      </c>
      <c r="AZ50" s="85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64"/>
      <c r="BL50" s="64"/>
    </row>
    <row r="51" spans="1:64" s="66" customFormat="1" ht="17.25" customHeight="1" thickBot="1">
      <c r="A51" s="163">
        <v>35</v>
      </c>
      <c r="B51" s="164" t="s">
        <v>42</v>
      </c>
      <c r="C51" s="165">
        <v>1</v>
      </c>
      <c r="D51" s="166">
        <v>8</v>
      </c>
      <c r="E51" s="167"/>
      <c r="F51" s="167"/>
      <c r="G51" s="167"/>
      <c r="H51" s="167"/>
      <c r="I51" s="168"/>
      <c r="J51" s="169"/>
      <c r="K51" s="170"/>
      <c r="L51" s="170"/>
      <c r="M51" s="170"/>
      <c r="N51" s="170"/>
      <c r="O51" s="171"/>
      <c r="P51" s="170"/>
      <c r="Q51" s="220">
        <v>8</v>
      </c>
      <c r="R51" s="221"/>
      <c r="S51" s="221"/>
      <c r="T51" s="221"/>
      <c r="U51" s="222"/>
      <c r="V51" s="173"/>
      <c r="W51" s="174">
        <v>1</v>
      </c>
      <c r="X51" s="170"/>
      <c r="Y51" s="170"/>
      <c r="Z51" s="170"/>
      <c r="AA51" s="170"/>
      <c r="AB51" s="170"/>
      <c r="AC51" s="173"/>
      <c r="AD51" s="170"/>
      <c r="AE51" s="201"/>
      <c r="AF51" s="202"/>
      <c r="AG51" s="202"/>
      <c r="AH51" s="202"/>
      <c r="AI51" s="202"/>
      <c r="AJ51" s="173" t="s">
        <v>56</v>
      </c>
      <c r="AK51" s="175"/>
      <c r="AL51" s="170"/>
      <c r="AM51" s="170"/>
      <c r="AN51" s="170"/>
      <c r="AO51" s="170"/>
      <c r="AP51" s="170"/>
      <c r="AQ51" s="173"/>
      <c r="AR51" s="175"/>
      <c r="AS51" s="172"/>
      <c r="AT51" s="170"/>
      <c r="AU51" s="170"/>
      <c r="AV51" s="170"/>
      <c r="AW51" s="170"/>
      <c r="AX51" s="173"/>
      <c r="AY51" s="170"/>
      <c r="AZ51" s="85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64"/>
      <c r="BL51" s="64"/>
    </row>
    <row r="52" spans="1:64" s="67" customFormat="1" ht="17.25" customHeight="1" thickBot="1">
      <c r="A52" s="176"/>
      <c r="B52" s="177" t="s">
        <v>51</v>
      </c>
      <c r="C52" s="143">
        <f>SUM(C40:C51)</f>
        <v>29</v>
      </c>
      <c r="D52" s="92">
        <f>SUM(D40:D51)</f>
        <v>434</v>
      </c>
      <c r="E52" s="217">
        <f>SUM(E40)</f>
        <v>90</v>
      </c>
      <c r="F52" s="212"/>
      <c r="G52" s="212"/>
      <c r="H52" s="212"/>
      <c r="I52" s="218"/>
      <c r="J52" s="219"/>
      <c r="K52" s="212"/>
      <c r="L52" s="212"/>
      <c r="M52" s="212"/>
      <c r="N52" s="213"/>
      <c r="O52" s="179" t="s">
        <v>28</v>
      </c>
      <c r="P52" s="178">
        <f>SUM(P41:P51)</f>
        <v>0</v>
      </c>
      <c r="Q52" s="205">
        <f>SUM(Q51,Q47,Q45,Q44,Q43,Q41)</f>
        <v>152</v>
      </c>
      <c r="R52" s="206"/>
      <c r="S52" s="206"/>
      <c r="T52" s="206"/>
      <c r="U52" s="207"/>
      <c r="V52" s="153"/>
      <c r="W52" s="180">
        <f>SUM(W41:W51)</f>
        <v>11</v>
      </c>
      <c r="X52" s="178"/>
      <c r="Y52" s="178"/>
      <c r="Z52" s="178"/>
      <c r="AA52" s="178"/>
      <c r="AB52" s="178"/>
      <c r="AC52" s="153"/>
      <c r="AD52" s="178">
        <f>SUM(AD41:AD51)</f>
        <v>0</v>
      </c>
      <c r="AE52" s="205">
        <f>SUM(AE48,AE42,AE46,AE40)</f>
        <v>218</v>
      </c>
      <c r="AF52" s="206"/>
      <c r="AG52" s="206"/>
      <c r="AH52" s="206"/>
      <c r="AI52" s="207"/>
      <c r="AJ52" s="153"/>
      <c r="AK52" s="180">
        <v>13</v>
      </c>
      <c r="AL52" s="178"/>
      <c r="AM52" s="178"/>
      <c r="AN52" s="178"/>
      <c r="AO52" s="178"/>
      <c r="AP52" s="178"/>
      <c r="AQ52" s="153"/>
      <c r="AR52" s="180">
        <f>SUM(AR41:AR51)</f>
        <v>0</v>
      </c>
      <c r="AS52" s="211">
        <f>SUM(AS49,AS50)</f>
        <v>64</v>
      </c>
      <c r="AT52" s="212"/>
      <c r="AU52" s="212"/>
      <c r="AV52" s="212"/>
      <c r="AW52" s="213"/>
      <c r="AX52" s="153"/>
      <c r="AY52" s="181">
        <f>SUM(AY41:AY51)</f>
        <v>5</v>
      </c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65"/>
      <c r="BL52" s="65"/>
    </row>
    <row r="53" spans="1:64" s="68" customFormat="1" ht="24" customHeight="1" thickBot="1">
      <c r="A53" s="267" t="s">
        <v>30</v>
      </c>
      <c r="B53" s="268"/>
      <c r="C53" s="150">
        <v>2</v>
      </c>
      <c r="D53" s="90">
        <v>30</v>
      </c>
      <c r="E53" s="277" t="s">
        <v>28</v>
      </c>
      <c r="F53" s="278"/>
      <c r="G53" s="278"/>
      <c r="H53" s="278"/>
      <c r="I53" s="279"/>
      <c r="J53" s="287"/>
      <c r="K53" s="285"/>
      <c r="L53" s="285"/>
      <c r="M53" s="285"/>
      <c r="N53" s="286"/>
      <c r="O53" s="184" t="s">
        <v>28</v>
      </c>
      <c r="P53" s="185"/>
      <c r="Q53" s="214"/>
      <c r="R53" s="215"/>
      <c r="S53" s="215"/>
      <c r="T53" s="215"/>
      <c r="U53" s="216"/>
      <c r="V53" s="187" t="s">
        <v>28</v>
      </c>
      <c r="W53" s="188"/>
      <c r="X53" s="284">
        <v>15</v>
      </c>
      <c r="Y53" s="285"/>
      <c r="Z53" s="285"/>
      <c r="AA53" s="285"/>
      <c r="AB53" s="286"/>
      <c r="AC53" s="187" t="s">
        <v>56</v>
      </c>
      <c r="AD53" s="185">
        <v>1</v>
      </c>
      <c r="AE53" s="214">
        <v>15</v>
      </c>
      <c r="AF53" s="215"/>
      <c r="AG53" s="215"/>
      <c r="AH53" s="215"/>
      <c r="AI53" s="216"/>
      <c r="AJ53" s="187" t="s">
        <v>56</v>
      </c>
      <c r="AK53" s="188">
        <v>1</v>
      </c>
      <c r="AL53" s="185"/>
      <c r="AM53" s="182"/>
      <c r="AN53" s="182"/>
      <c r="AO53" s="182"/>
      <c r="AP53" s="183"/>
      <c r="AQ53" s="187"/>
      <c r="AR53" s="188"/>
      <c r="AS53" s="186"/>
      <c r="AT53" s="182"/>
      <c r="AU53" s="182"/>
      <c r="AV53" s="182"/>
      <c r="AW53" s="183"/>
      <c r="AX53" s="187"/>
      <c r="AY53" s="185"/>
      <c r="AZ53" s="85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64"/>
      <c r="BL53" s="64"/>
    </row>
    <row r="54" spans="1:51" ht="24" customHeight="1" thickBot="1">
      <c r="A54" s="288" t="s">
        <v>21</v>
      </c>
      <c r="B54" s="289"/>
      <c r="C54" s="150">
        <v>10</v>
      </c>
      <c r="D54" s="89" t="s">
        <v>28</v>
      </c>
      <c r="E54" s="255" t="s">
        <v>28</v>
      </c>
      <c r="F54" s="255"/>
      <c r="G54" s="255"/>
      <c r="H54" s="255"/>
      <c r="I54" s="256"/>
      <c r="J54" s="283"/>
      <c r="K54" s="255"/>
      <c r="L54" s="255"/>
      <c r="M54" s="255"/>
      <c r="N54" s="255"/>
      <c r="O54" s="189" t="s">
        <v>28</v>
      </c>
      <c r="P54" s="190"/>
      <c r="Q54" s="281"/>
      <c r="R54" s="282"/>
      <c r="S54" s="282"/>
      <c r="T54" s="282"/>
      <c r="U54" s="282"/>
      <c r="V54" s="191" t="s">
        <v>28</v>
      </c>
      <c r="W54" s="192"/>
      <c r="X54" s="255"/>
      <c r="Y54" s="255"/>
      <c r="Z54" s="255"/>
      <c r="AA54" s="255"/>
      <c r="AB54" s="255"/>
      <c r="AC54" s="191" t="s">
        <v>28</v>
      </c>
      <c r="AD54" s="190"/>
      <c r="AE54" s="281"/>
      <c r="AF54" s="282"/>
      <c r="AG54" s="282"/>
      <c r="AH54" s="282"/>
      <c r="AI54" s="282"/>
      <c r="AJ54" s="191" t="s">
        <v>28</v>
      </c>
      <c r="AK54" s="192"/>
      <c r="AL54" s="190"/>
      <c r="AM54" s="255"/>
      <c r="AN54" s="255"/>
      <c r="AO54" s="255"/>
      <c r="AP54" s="255"/>
      <c r="AQ54" s="191" t="s">
        <v>28</v>
      </c>
      <c r="AR54" s="192"/>
      <c r="AS54" s="293"/>
      <c r="AT54" s="255"/>
      <c r="AU54" s="255"/>
      <c r="AV54" s="255"/>
      <c r="AW54" s="255"/>
      <c r="AX54" s="191" t="s">
        <v>28</v>
      </c>
      <c r="AY54" s="193">
        <v>10</v>
      </c>
    </row>
    <row r="55" spans="1:52" ht="23.25" customHeight="1" thickBot="1">
      <c r="A55" s="253" t="s">
        <v>29</v>
      </c>
      <c r="B55" s="254"/>
      <c r="C55" s="194">
        <f>SUM(C52:C54,C37,C31)</f>
        <v>180</v>
      </c>
      <c r="D55" s="203">
        <f>SUM(D52:D54,D38)</f>
        <v>2189</v>
      </c>
      <c r="E55" s="255" t="s">
        <v>28</v>
      </c>
      <c r="F55" s="255"/>
      <c r="G55" s="255"/>
      <c r="H55" s="255"/>
      <c r="I55" s="256"/>
      <c r="J55" s="257">
        <f>SUM(J38,K38,L38,M38,N38,J40)</f>
        <v>285</v>
      </c>
      <c r="K55" s="258"/>
      <c r="L55" s="258"/>
      <c r="M55" s="258"/>
      <c r="N55" s="258"/>
      <c r="O55" s="195" t="s">
        <v>58</v>
      </c>
      <c r="P55" s="196">
        <f>SUM(P52,P37,P31)</f>
        <v>28</v>
      </c>
      <c r="Q55" s="253">
        <f>SUM(Q38,R38,S38,T38,U38,Q52)</f>
        <v>452</v>
      </c>
      <c r="R55" s="258"/>
      <c r="S55" s="258"/>
      <c r="T55" s="258"/>
      <c r="U55" s="258"/>
      <c r="V55" s="197" t="s">
        <v>58</v>
      </c>
      <c r="W55" s="196">
        <v>32</v>
      </c>
      <c r="X55" s="253">
        <f>SUM(X38,Y38,Z38,AA38,AB38,X53)</f>
        <v>315</v>
      </c>
      <c r="Y55" s="258"/>
      <c r="Z55" s="258"/>
      <c r="AA55" s="258"/>
      <c r="AB55" s="258"/>
      <c r="AC55" s="197" t="s">
        <v>59</v>
      </c>
      <c r="AD55" s="196">
        <f>SUM(AD52:AD54,AD37,AD31)</f>
        <v>30</v>
      </c>
      <c r="AE55" s="253">
        <f>SUM(AE38,AF38,AG38,AH38,AI38,AE52,AE53)</f>
        <v>293</v>
      </c>
      <c r="AF55" s="258"/>
      <c r="AG55" s="258"/>
      <c r="AH55" s="258"/>
      <c r="AI55" s="258"/>
      <c r="AJ55" s="197" t="s">
        <v>80</v>
      </c>
      <c r="AK55" s="196">
        <v>30</v>
      </c>
      <c r="AL55" s="253">
        <f>SUM(AL38,AO38,AM38,AN38,AP38)</f>
        <v>270</v>
      </c>
      <c r="AM55" s="258"/>
      <c r="AN55" s="258"/>
      <c r="AO55" s="258"/>
      <c r="AP55" s="259"/>
      <c r="AQ55" s="197" t="s">
        <v>79</v>
      </c>
      <c r="AR55" s="196">
        <f>SUM(AR52:AR54,AR37,AR31)</f>
        <v>30</v>
      </c>
      <c r="AS55" s="253">
        <f>SUM(AS38:AW38,AS52:AW52,AS53:AW53)</f>
        <v>94</v>
      </c>
      <c r="AT55" s="258"/>
      <c r="AU55" s="258"/>
      <c r="AV55" s="258"/>
      <c r="AW55" s="259"/>
      <c r="AX55" s="197" t="s">
        <v>61</v>
      </c>
      <c r="AY55" s="198">
        <f>SUM(AY52:AY54,AY38,AY31)</f>
        <v>30</v>
      </c>
      <c r="AZ55" s="85"/>
    </row>
    <row r="57" spans="1:38" ht="9" customHeight="1">
      <c r="A57" s="252"/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72"/>
      <c r="P57" s="72"/>
      <c r="Q57" s="1"/>
      <c r="R57" s="1"/>
      <c r="S57" s="1"/>
      <c r="T57" s="1"/>
      <c r="U57" s="1"/>
      <c r="V57" s="1"/>
      <c r="W57" s="1"/>
      <c r="X57" s="251" t="s">
        <v>22</v>
      </c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3"/>
      <c r="AK57" s="3"/>
      <c r="AL57" s="3"/>
    </row>
    <row r="58" spans="1:38" ht="27" customHeight="1">
      <c r="A58" s="252" t="s">
        <v>87</v>
      </c>
      <c r="B58" s="252"/>
      <c r="C58" s="252"/>
      <c r="D58" s="252"/>
      <c r="E58" s="252"/>
      <c r="F58" s="252"/>
      <c r="G58" s="263"/>
      <c r="H58" s="264" t="s">
        <v>88</v>
      </c>
      <c r="I58" s="265"/>
      <c r="J58" s="265"/>
      <c r="K58" s="265"/>
      <c r="L58" s="265"/>
      <c r="M58" s="265"/>
      <c r="N58" s="266"/>
      <c r="O58" s="73"/>
      <c r="P58" s="73"/>
      <c r="Q58" s="1"/>
      <c r="R58" s="1"/>
      <c r="S58" s="1"/>
      <c r="T58" s="1"/>
      <c r="U58" s="1"/>
      <c r="V58" s="1"/>
      <c r="W58" s="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72"/>
      <c r="AK58" s="72"/>
      <c r="AL58" s="72"/>
    </row>
    <row r="59" ht="16.5">
      <c r="B59" s="64" t="s">
        <v>19</v>
      </c>
    </row>
    <row r="60" ht="16.5">
      <c r="B60" s="64" t="s">
        <v>26</v>
      </c>
    </row>
    <row r="61" spans="2:50" ht="16.5" customHeight="1">
      <c r="B61" s="250" t="s">
        <v>62</v>
      </c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0"/>
      <c r="AQ61" s="250"/>
      <c r="AR61" s="250"/>
      <c r="AS61" s="250"/>
      <c r="AT61" s="250"/>
      <c r="AU61" s="250"/>
      <c r="AV61" s="250"/>
      <c r="AW61" s="73"/>
      <c r="AX61" s="73"/>
    </row>
    <row r="62" spans="2:51" ht="16.5" customHeight="1">
      <c r="B62" s="249" t="s">
        <v>23</v>
      </c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  <c r="AX62" s="249"/>
      <c r="AY62" s="249"/>
    </row>
    <row r="63" ht="16.5">
      <c r="B63" s="74" t="s">
        <v>57</v>
      </c>
    </row>
    <row r="64" ht="16.5">
      <c r="B64" s="75" t="s">
        <v>89</v>
      </c>
    </row>
    <row r="65" ht="16.5">
      <c r="B65" s="64" t="s">
        <v>67</v>
      </c>
    </row>
    <row r="85" ht="15.75" customHeight="1"/>
    <row r="86" ht="15.75" customHeight="1"/>
    <row r="91" ht="26.25" customHeight="1"/>
    <row r="112" ht="15.75" customHeight="1"/>
    <row r="113" ht="15.75" customHeight="1"/>
    <row r="117" ht="24.75" customHeight="1"/>
    <row r="137" ht="13.5" customHeight="1"/>
    <row r="138" ht="13.5" customHeight="1"/>
    <row r="142" ht="26.25" customHeight="1"/>
    <row r="143" ht="21.75" customHeight="1"/>
    <row r="152" ht="13.5" customHeight="1"/>
  </sheetData>
  <sheetProtection/>
  <mergeCells count="85">
    <mergeCell ref="A54:B54"/>
    <mergeCell ref="A39:AY39"/>
    <mergeCell ref="A37:B37"/>
    <mergeCell ref="AS54:AW54"/>
    <mergeCell ref="AS40:AW40"/>
    <mergeCell ref="E40:I40"/>
    <mergeCell ref="J40:N40"/>
    <mergeCell ref="Q40:U40"/>
    <mergeCell ref="X40:AB40"/>
    <mergeCell ref="AE40:AI40"/>
    <mergeCell ref="AM40:AP40"/>
    <mergeCell ref="X42:AB42"/>
    <mergeCell ref="AM42:AP42"/>
    <mergeCell ref="AE54:AI54"/>
    <mergeCell ref="J54:N54"/>
    <mergeCell ref="AM54:AP54"/>
    <mergeCell ref="Q54:U54"/>
    <mergeCell ref="X53:AB53"/>
    <mergeCell ref="J53:N53"/>
    <mergeCell ref="Q53:U53"/>
    <mergeCell ref="J9:P9"/>
    <mergeCell ref="AS42:AW42"/>
    <mergeCell ref="AS55:AW55"/>
    <mergeCell ref="E54:I54"/>
    <mergeCell ref="X55:AB55"/>
    <mergeCell ref="AE55:AI55"/>
    <mergeCell ref="X54:AB54"/>
    <mergeCell ref="J42:N42"/>
    <mergeCell ref="Q42:U42"/>
    <mergeCell ref="E53:I53"/>
    <mergeCell ref="AM9:AR9"/>
    <mergeCell ref="C3:AE3"/>
    <mergeCell ref="C4:Q4"/>
    <mergeCell ref="C5:Q5"/>
    <mergeCell ref="A31:B31"/>
    <mergeCell ref="J8:W8"/>
    <mergeCell ref="AE9:AK9"/>
    <mergeCell ref="X8:AK8"/>
    <mergeCell ref="E9:I9"/>
    <mergeCell ref="D8:I8"/>
    <mergeCell ref="AL55:AP55"/>
    <mergeCell ref="AM6:AY6"/>
    <mergeCell ref="C6:Q6"/>
    <mergeCell ref="AM2:AY2"/>
    <mergeCell ref="A58:G58"/>
    <mergeCell ref="H58:N58"/>
    <mergeCell ref="X57:AI57"/>
    <mergeCell ref="A53:B53"/>
    <mergeCell ref="A38:B38"/>
    <mergeCell ref="X9:AD9"/>
    <mergeCell ref="AS9:AY9"/>
    <mergeCell ref="Q9:W9"/>
    <mergeCell ref="B62:AY62"/>
    <mergeCell ref="B61:AV61"/>
    <mergeCell ref="X58:AI58"/>
    <mergeCell ref="A57:N57"/>
    <mergeCell ref="A55:B55"/>
    <mergeCell ref="E55:I55"/>
    <mergeCell ref="J55:N55"/>
    <mergeCell ref="Q55:U55"/>
    <mergeCell ref="Q47:U47"/>
    <mergeCell ref="AE48:AI48"/>
    <mergeCell ref="AM8:AY8"/>
    <mergeCell ref="B1:U1"/>
    <mergeCell ref="A11:AY11"/>
    <mergeCell ref="A32:AY32"/>
    <mergeCell ref="D9:D10"/>
    <mergeCell ref="A8:A10"/>
    <mergeCell ref="B8:B10"/>
    <mergeCell ref="C8:C10"/>
    <mergeCell ref="AE42:AI42"/>
    <mergeCell ref="AE46:AI46"/>
    <mergeCell ref="Q41:U41"/>
    <mergeCell ref="Q43:U43"/>
    <mergeCell ref="Q44:U44"/>
    <mergeCell ref="Q45:U45"/>
    <mergeCell ref="AE52:AI52"/>
    <mergeCell ref="AS49:AW49"/>
    <mergeCell ref="AS50:AW50"/>
    <mergeCell ref="AS52:AW52"/>
    <mergeCell ref="AE53:AI53"/>
    <mergeCell ref="E52:I52"/>
    <mergeCell ref="J52:N52"/>
    <mergeCell ref="Q51:U51"/>
    <mergeCell ref="Q52:U52"/>
  </mergeCells>
  <printOptions/>
  <pageMargins left="1.5748031496062993" right="0.31496062992125984" top="0.1968503937007874" bottom="0.1968503937007874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Użytkownik systemu Windows</cp:lastModifiedBy>
  <cp:lastPrinted>2019-07-11T10:09:01Z</cp:lastPrinted>
  <dcterms:created xsi:type="dcterms:W3CDTF">2007-12-04T15:57:32Z</dcterms:created>
  <dcterms:modified xsi:type="dcterms:W3CDTF">2019-09-04T12:01:09Z</dcterms:modified>
  <cp:category/>
  <cp:version/>
  <cp:contentType/>
  <cp:contentStatus/>
</cp:coreProperties>
</file>