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880" activeTab="1"/>
  </bookViews>
  <sheets>
    <sheet name="Język ukraiński w obsłudze" sheetId="1" r:id="rId1"/>
    <sheet name="Język ukraiński w biznesie" sheetId="2" r:id="rId2"/>
  </sheets>
  <definedNames>
    <definedName name="_xlnm.Print_Area" localSheetId="0">'Język ukraiński w obsłudze'!#REF!</definedName>
  </definedNames>
  <calcPr fullCalcOnLoad="1"/>
</workbook>
</file>

<file path=xl/sharedStrings.xml><?xml version="1.0" encoding="utf-8"?>
<sst xmlns="http://schemas.openxmlformats.org/spreadsheetml/2006/main" count="355" uniqueCount="99">
  <si>
    <t>Lp.</t>
  </si>
  <si>
    <t>Forma zal.</t>
  </si>
  <si>
    <t>Punkty ECTS</t>
  </si>
  <si>
    <t>Rok I</t>
  </si>
  <si>
    <t>Rok II</t>
  </si>
  <si>
    <t>Rok III</t>
  </si>
  <si>
    <t>Rodzaj zaj.</t>
  </si>
  <si>
    <t>WY</t>
  </si>
  <si>
    <t>CA</t>
  </si>
  <si>
    <t>Razem godziny w semestrze</t>
  </si>
  <si>
    <t>Punkty ECTS w semestrze</t>
  </si>
  <si>
    <t>LB</t>
  </si>
  <si>
    <t>KW</t>
  </si>
  <si>
    <t>SM</t>
  </si>
  <si>
    <t>KIERUNEK:</t>
  </si>
  <si>
    <t>Specjalność studiów:</t>
  </si>
  <si>
    <t>Poziom studiów:</t>
  </si>
  <si>
    <t>Profil studiów:</t>
  </si>
  <si>
    <t>Forma studiów:</t>
  </si>
  <si>
    <t xml:space="preserve">Razem </t>
  </si>
  <si>
    <t>Razem A</t>
  </si>
  <si>
    <t>Razem B</t>
  </si>
  <si>
    <t>Nazwa modułu (przedmiotu)</t>
  </si>
  <si>
    <t>Praktyki (pkt ECTS/wymiar)</t>
  </si>
  <si>
    <t>Ćwiczenia terenowe (pkt ECTS/wymiar)</t>
  </si>
  <si>
    <t>Wymiar godzin (łączny)</t>
  </si>
  <si>
    <t>Obozy naukowe (pkt ECTS/wymiar)</t>
  </si>
  <si>
    <t>Wycieczki programowe (pkt ECTS/wymiar)</t>
  </si>
  <si>
    <t>Liczba punktów za pracę dyplomową i jej obronę (egzamin dyplomowy)</t>
  </si>
  <si>
    <t>………………………..……………………………..</t>
  </si>
  <si>
    <t>Minimalna liczba punktów ECTS dla zajęć ogólnouniwersyteckich lub na innym kierunku studiów</t>
  </si>
  <si>
    <t>stacjonarne</t>
  </si>
  <si>
    <t>Wstęp do literaturoznawstwa</t>
  </si>
  <si>
    <t>Analiza dzieła literackiego</t>
  </si>
  <si>
    <t>Inne</t>
  </si>
  <si>
    <t>Filozofia</t>
  </si>
  <si>
    <t>Podstawy języka klasycznego (scs)</t>
  </si>
  <si>
    <t>Technologia informacyjna</t>
  </si>
  <si>
    <t>Wychowanie fizyczne</t>
  </si>
  <si>
    <t>Historia Ukrainy</t>
  </si>
  <si>
    <t>Gramatyka historyczna języka ukraińskiego</t>
  </si>
  <si>
    <t>Seminarium licencjackie</t>
  </si>
  <si>
    <t>z/o</t>
  </si>
  <si>
    <t>E</t>
  </si>
  <si>
    <t>Gramatyka opisowa współczesnego języka ukraińskiego</t>
  </si>
  <si>
    <t>Wstęp do językoznawstwa</t>
  </si>
  <si>
    <t>Historia literatury ukraińskiej</t>
  </si>
  <si>
    <t>ogólnoakademicki</t>
  </si>
  <si>
    <t>Ustrój administracyjno-polityczny Ukrainy</t>
  </si>
  <si>
    <t>Podstawy prawa celnego UE i Ukrainy</t>
  </si>
  <si>
    <t>Obsługa ruchu turystycznego z Ukrainą</t>
  </si>
  <si>
    <t>Język ukraiński w obsłudze ruchu granicznego i turystyce</t>
  </si>
  <si>
    <t>Język dokumentów handlowo-celnych</t>
  </si>
  <si>
    <t>Europejska współpraca transgraniczna</t>
  </si>
  <si>
    <t>Blok modułów (przedmiotów) wybieralnych - B</t>
  </si>
  <si>
    <t>UKRAINISTYKA</t>
  </si>
  <si>
    <t>RazemB1</t>
  </si>
  <si>
    <t>Blok modułów (przedmiotów)specjalnościowych - specjalność B1 „Język ukraiński w obsłudze administracyjno-celnej i turystycznej”</t>
  </si>
  <si>
    <t>Razem A+B1+B</t>
  </si>
  <si>
    <t>Ochrona własności intelektualnej</t>
  </si>
  <si>
    <t>60 h</t>
  </si>
  <si>
    <t>Metodologia nauk humanistyczno- społecznych</t>
  </si>
  <si>
    <t>Kultura Ukrainy</t>
  </si>
  <si>
    <t>60 h*****</t>
  </si>
  <si>
    <t>Ukraińska terminologia specjalistyczna</t>
  </si>
  <si>
    <t>Warianty regionalne języka ukraińskiego</t>
  </si>
  <si>
    <t>Blok modułów (przedmiotów) obowiązkowych dla kierunku- A</t>
  </si>
  <si>
    <t>Wiedza o współczesnym języku, literaturze i kulturze polskiej</t>
  </si>
  <si>
    <r>
      <t>Przedmioty do wyboru</t>
    </r>
    <r>
      <rPr>
        <b/>
        <sz val="10"/>
        <rFont val="Arial"/>
        <family val="2"/>
      </rPr>
      <t>*</t>
    </r>
  </si>
  <si>
    <t>***Praktyka realizowana po sem. 4; zaliczenie praktyki w sem. 5</t>
  </si>
  <si>
    <t>Praktyczne tłumaczenie polsko-ukraińskie/ukraińsko-polskie</t>
  </si>
  <si>
    <t>Razem</t>
  </si>
  <si>
    <t>Język obcy (kontynuowany)</t>
  </si>
  <si>
    <t>Kultura i stylistyka języka polskiego</t>
  </si>
  <si>
    <t>Praktyczna nauka drugiego języka słowiańskiego**</t>
  </si>
  <si>
    <t>Plan studiów obowiązujący od roku akademickiego 2019/2020</t>
  </si>
  <si>
    <t>Blok modułów (przedmiotów) specjalnościowych - specjalność tłumaczeniowa</t>
  </si>
  <si>
    <t>Ustrój administracyjno-polityczny Ukrainy*</t>
  </si>
  <si>
    <t>Ukraińska terminologia specjalistyczna*</t>
  </si>
  <si>
    <t>Język dokumentów urzędowych</t>
  </si>
  <si>
    <t>Język korespondencji fachowej</t>
  </si>
  <si>
    <t>Język ukraiński w biznesie</t>
  </si>
  <si>
    <t>Tłumaczenie w biznesie</t>
  </si>
  <si>
    <t>Komunikacja w biznesie</t>
  </si>
  <si>
    <t>Komunikacja międzykulturowa</t>
  </si>
  <si>
    <r>
      <t>Przedmioty do wyboru</t>
    </r>
    <r>
      <rPr>
        <b/>
        <sz val="10"/>
        <rFont val="Arial"/>
        <family val="2"/>
      </rPr>
      <t>**</t>
    </r>
  </si>
  <si>
    <t>Praktyczna nauka drugiego języka słowiańskiego***</t>
  </si>
  <si>
    <t>60 h****</t>
  </si>
  <si>
    <t>* Przedmioty realizowane wspólnie ze specjalnością "Język ukraiński w obsłudze administarcyjno-celnej i turystycznej" Ukrainistyka I st.</t>
  </si>
  <si>
    <t>****Praktyka realizowana po sem. 4; zaliczenie praktyki w sem. 5</t>
  </si>
  <si>
    <t xml:space="preserve"> Język ukraiński w obsłudze administracyjno-celnej i turystycznej</t>
  </si>
  <si>
    <t>studia pierwszego stopnia</t>
  </si>
  <si>
    <t>**Wybór z listy przedmiotów przedstawionych przez Wydział  przed rozpoczęciem roku akademickiego.</t>
  </si>
  <si>
    <t>***Dla studentów z zaawansowaną znajomością języka rosyjskiego proponowany jest wybór języka słowiańskiego z oferty Wydziału dla kierunku Ukrainistyka I st.,  Rusycystyka I st.</t>
  </si>
  <si>
    <t>**Dla studentów z zaawansowaną znajomością języka rosyjskiego proponowane są  lektoraty innych języków słowiańskich z oferty Wydziału dla kierunku Rusycystyka I st.</t>
  </si>
  <si>
    <t>*Wybór z listy przedmiotów przedstawionych przez Wydział  przed rozpoczęciem roku akademickiego.</t>
  </si>
  <si>
    <t>Załącznik nr 18 do Uchwały Senatu Nr XXIV-28.29/19 z dnia 26 czerwca 2019 r.</t>
  </si>
  <si>
    <t>Zatwierdzony na posiedzeniu Senatu UMCS w Lublinie w dniu:</t>
  </si>
  <si>
    <t>26 czerwca 2019 r.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</si>
</sst>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</numFmts>
  <fonts count="65">
    <font>
      <sz val="11"/>
      <color indexed="8"/>
      <name val="Czcionka tekstu podstawowego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4"/>
      <name val="Arial CE"/>
      <family val="2"/>
    </font>
    <font>
      <b/>
      <sz val="11"/>
      <name val="Arial Narrow"/>
      <family val="2"/>
    </font>
    <font>
      <b/>
      <sz val="11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Czcionka tekstu podstawowego"/>
      <family val="2"/>
    </font>
    <font>
      <b/>
      <sz val="10"/>
      <color indexed="8"/>
      <name val="Czcionka tekstu podstawowego"/>
      <family val="2"/>
    </font>
    <font>
      <sz val="8"/>
      <color indexed="8"/>
      <name val="Arial"/>
      <family val="2"/>
    </font>
    <font>
      <b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2"/>
      <name val="Arial Narrow"/>
      <family val="2"/>
    </font>
    <font>
      <sz val="12"/>
      <color indexed="8"/>
      <name val="Czcionka tekstu podstawowego"/>
      <family val="2"/>
    </font>
    <font>
      <b/>
      <sz val="11"/>
      <name val="Arial"/>
      <family val="2"/>
    </font>
    <font>
      <sz val="10"/>
      <name val="Arial CE"/>
      <family val="2"/>
    </font>
    <font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sz val="10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11"/>
      <name val="Czcionka tekstu podstawowego"/>
      <family val="2"/>
    </font>
    <font>
      <sz val="10"/>
      <color indexed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1"/>
      <name val="Czcionka tekstu podstawowego"/>
      <family val="0"/>
    </font>
    <font>
      <sz val="10"/>
      <color indexed="10"/>
      <name val="Arial Narrow"/>
      <family val="2"/>
    </font>
    <font>
      <sz val="10"/>
      <color indexed="8"/>
      <name val="Arial Narrow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8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26" borderId="1" applyNumberFormat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49" fontId="12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textRotation="90" wrapText="1"/>
    </xf>
    <xf numFmtId="0" fontId="20" fillId="0" borderId="21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33" borderId="23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32" borderId="24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2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20" fillId="32" borderId="27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32" borderId="24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32" borderId="30" xfId="0" applyFont="1" applyFill="1" applyBorder="1" applyAlignment="1">
      <alignment horizontal="center" vertical="center"/>
    </xf>
    <xf numFmtId="0" fontId="20" fillId="33" borderId="32" xfId="0" applyFont="1" applyFill="1" applyBorder="1" applyAlignment="1">
      <alignment horizontal="center" vertical="center"/>
    </xf>
    <xf numFmtId="0" fontId="20" fillId="32" borderId="33" xfId="0" applyFont="1" applyFill="1" applyBorder="1" applyAlignment="1">
      <alignment horizontal="center" vertical="center"/>
    </xf>
    <xf numFmtId="0" fontId="20" fillId="33" borderId="34" xfId="0" applyFont="1" applyFill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32" borderId="35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center" vertical="center"/>
    </xf>
    <xf numFmtId="0" fontId="20" fillId="4" borderId="29" xfId="0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4" borderId="26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33" borderId="26" xfId="0" applyFont="1" applyFill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33" borderId="39" xfId="0" applyFont="1" applyFill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32" borderId="40" xfId="0" applyFont="1" applyFill="1" applyBorder="1" applyAlignment="1">
      <alignment horizontal="center" vertical="center"/>
    </xf>
    <xf numFmtId="0" fontId="20" fillId="33" borderId="4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21" fillId="33" borderId="18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32" borderId="24" xfId="0" applyFont="1" applyFill="1" applyBorder="1" applyAlignment="1">
      <alignment horizontal="center" vertical="center"/>
    </xf>
    <xf numFmtId="0" fontId="24" fillId="33" borderId="26" xfId="0" applyFont="1" applyFill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33" borderId="22" xfId="0" applyFont="1" applyFill="1" applyBorder="1" applyAlignment="1">
      <alignment horizontal="center" vertical="center"/>
    </xf>
    <xf numFmtId="0" fontId="24" fillId="32" borderId="21" xfId="0" applyFont="1" applyFill="1" applyBorder="1" applyAlignment="1">
      <alignment horizontal="center" vertical="center"/>
    </xf>
    <xf numFmtId="0" fontId="25" fillId="0" borderId="22" xfId="0" applyFont="1" applyBorder="1" applyAlignment="1">
      <alignment wrapText="1"/>
    </xf>
    <xf numFmtId="0" fontId="25" fillId="33" borderId="23" xfId="0" applyFont="1" applyFill="1" applyBorder="1" applyAlignment="1">
      <alignment horizontal="center" wrapText="1"/>
    </xf>
    <xf numFmtId="0" fontId="25" fillId="4" borderId="25" xfId="0" applyFont="1" applyFill="1" applyBorder="1" applyAlignment="1">
      <alignment horizontal="center" wrapText="1"/>
    </xf>
    <xf numFmtId="0" fontId="20" fillId="0" borderId="27" xfId="0" applyFont="1" applyBorder="1" applyAlignment="1">
      <alignment horizontal="center" vertical="center"/>
    </xf>
    <xf numFmtId="0" fontId="26" fillId="4" borderId="25" xfId="0" applyFont="1" applyFill="1" applyBorder="1" applyAlignment="1">
      <alignment horizontal="center" wrapText="1"/>
    </xf>
    <xf numFmtId="0" fontId="25" fillId="0" borderId="42" xfId="0" applyFont="1" applyBorder="1" applyAlignment="1">
      <alignment wrapText="1"/>
    </xf>
    <xf numFmtId="0" fontId="25" fillId="33" borderId="43" xfId="0" applyFont="1" applyFill="1" applyBorder="1" applyAlignment="1">
      <alignment horizontal="center" wrapText="1"/>
    </xf>
    <xf numFmtId="0" fontId="25" fillId="4" borderId="44" xfId="0" applyFont="1" applyFill="1" applyBorder="1" applyAlignment="1">
      <alignment horizontal="center" wrapText="1"/>
    </xf>
    <xf numFmtId="0" fontId="20" fillId="0" borderId="4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32" borderId="47" xfId="0" applyFont="1" applyFill="1" applyBorder="1" applyAlignment="1">
      <alignment horizontal="center" vertical="center"/>
    </xf>
    <xf numFmtId="0" fontId="20" fillId="33" borderId="28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/>
    </xf>
    <xf numFmtId="0" fontId="2" fillId="35" borderId="14" xfId="0" applyFont="1" applyFill="1" applyBorder="1" applyAlignment="1">
      <alignment vertical="distributed"/>
    </xf>
    <xf numFmtId="0" fontId="7" fillId="35" borderId="14" xfId="0" applyFont="1" applyFill="1" applyBorder="1" applyAlignment="1">
      <alignment vertical="distributed"/>
    </xf>
    <xf numFmtId="0" fontId="7" fillId="35" borderId="15" xfId="0" applyFont="1" applyFill="1" applyBorder="1" applyAlignment="1">
      <alignment vertical="distributed"/>
    </xf>
    <xf numFmtId="0" fontId="7" fillId="35" borderId="12" xfId="0" applyFont="1" applyFill="1" applyBorder="1" applyAlignment="1">
      <alignment vertical="distributed"/>
    </xf>
    <xf numFmtId="0" fontId="7" fillId="35" borderId="13" xfId="0" applyFont="1" applyFill="1" applyBorder="1" applyAlignment="1">
      <alignment vertical="distributed"/>
    </xf>
    <xf numFmtId="0" fontId="7" fillId="35" borderId="19" xfId="0" applyFont="1" applyFill="1" applyBorder="1" applyAlignment="1">
      <alignment vertical="distributed"/>
    </xf>
    <xf numFmtId="0" fontId="7" fillId="35" borderId="17" xfId="0" applyFont="1" applyFill="1" applyBorder="1" applyAlignment="1">
      <alignment vertical="distributed"/>
    </xf>
    <xf numFmtId="0" fontId="20" fillId="0" borderId="21" xfId="0" applyFont="1" applyFill="1" applyBorder="1" applyAlignment="1">
      <alignment horizontal="left" vertical="center" wrapText="1"/>
    </xf>
    <xf numFmtId="0" fontId="20" fillId="33" borderId="48" xfId="0" applyFont="1" applyFill="1" applyBorder="1" applyAlignment="1">
      <alignment horizontal="center" vertical="center"/>
    </xf>
    <xf numFmtId="0" fontId="20" fillId="32" borderId="21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5" fillId="0" borderId="4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0" fillId="0" borderId="0" xfId="0" applyAlignment="1">
      <alignment/>
    </xf>
    <xf numFmtId="0" fontId="20" fillId="0" borderId="30" xfId="0" applyFont="1" applyBorder="1" applyAlignment="1">
      <alignment horizontal="center"/>
    </xf>
    <xf numFmtId="0" fontId="20" fillId="0" borderId="52" xfId="0" applyFont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32" borderId="33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20" fillId="33" borderId="53" xfId="0" applyFont="1" applyFill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0" fillId="4" borderId="37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8" fillId="32" borderId="33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28" fillId="33" borderId="32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5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28" fillId="0" borderId="25" xfId="0" applyFont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0" fontId="28" fillId="33" borderId="21" xfId="0" applyFont="1" applyFill="1" applyBorder="1" applyAlignment="1">
      <alignment horizontal="center" vertical="center"/>
    </xf>
    <xf numFmtId="0" fontId="20" fillId="4" borderId="27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left" vertical="distributed" wrapText="1"/>
    </xf>
    <xf numFmtId="0" fontId="25" fillId="0" borderId="22" xfId="0" applyFont="1" applyBorder="1" applyAlignment="1">
      <alignment wrapText="1"/>
    </xf>
    <xf numFmtId="0" fontId="13" fillId="0" borderId="0" xfId="0" applyFont="1" applyAlignment="1">
      <alignment horizontal="center"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20" fillId="37" borderId="34" xfId="0" applyFont="1" applyFill="1" applyBorder="1" applyAlignment="1">
      <alignment horizontal="center" vertical="center"/>
    </xf>
    <xf numFmtId="0" fontId="20" fillId="37" borderId="29" xfId="0" applyFont="1" applyFill="1" applyBorder="1" applyAlignment="1">
      <alignment horizontal="center" vertical="center"/>
    </xf>
    <xf numFmtId="0" fontId="20" fillId="38" borderId="30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7" fillId="34" borderId="20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8" fillId="0" borderId="24" xfId="0" applyFont="1" applyBorder="1" applyAlignment="1">
      <alignment horizontal="center" vertical="center"/>
    </xf>
    <xf numFmtId="0" fontId="25" fillId="0" borderId="22" xfId="0" applyFont="1" applyFill="1" applyBorder="1" applyAlignment="1">
      <alignment wrapText="1"/>
    </xf>
    <xf numFmtId="0" fontId="25" fillId="0" borderId="55" xfId="0" applyFont="1" applyFill="1" applyBorder="1" applyAlignment="1">
      <alignment wrapText="1"/>
    </xf>
    <xf numFmtId="0" fontId="25" fillId="33" borderId="56" xfId="0" applyFont="1" applyFill="1" applyBorder="1" applyAlignment="1">
      <alignment horizontal="center" wrapText="1"/>
    </xf>
    <xf numFmtId="0" fontId="26" fillId="4" borderId="57" xfId="0" applyFont="1" applyFill="1" applyBorder="1" applyAlignment="1">
      <alignment horizontal="center" wrapText="1"/>
    </xf>
    <xf numFmtId="0" fontId="26" fillId="0" borderId="46" xfId="0" applyFont="1" applyFill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/>
    </xf>
    <xf numFmtId="0" fontId="28" fillId="33" borderId="32" xfId="0" applyFont="1" applyFill="1" applyBorder="1" applyAlignment="1">
      <alignment horizontal="center" vertical="center"/>
    </xf>
    <xf numFmtId="0" fontId="25" fillId="38" borderId="55" xfId="0" applyFont="1" applyFill="1" applyBorder="1" applyAlignment="1">
      <alignment wrapText="1"/>
    </xf>
    <xf numFmtId="0" fontId="25" fillId="38" borderId="22" xfId="0" applyFont="1" applyFill="1" applyBorder="1" applyAlignment="1">
      <alignment wrapText="1"/>
    </xf>
    <xf numFmtId="0" fontId="25" fillId="38" borderId="42" xfId="0" applyFont="1" applyFill="1" applyBorder="1" applyAlignment="1">
      <alignment wrapText="1"/>
    </xf>
    <xf numFmtId="0" fontId="20" fillId="0" borderId="20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58" xfId="0" applyFont="1" applyBorder="1" applyAlignment="1">
      <alignment horizontal="left" vertical="center" wrapText="1"/>
    </xf>
    <xf numFmtId="0" fontId="20" fillId="0" borderId="59" xfId="0" applyFont="1" applyBorder="1" applyAlignment="1">
      <alignment horizontal="left" vertical="center" wrapText="1"/>
    </xf>
    <xf numFmtId="0" fontId="20" fillId="0" borderId="60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32" fillId="35" borderId="14" xfId="0" applyFont="1" applyFill="1" applyBorder="1" applyAlignment="1">
      <alignment vertical="distributed"/>
    </xf>
    <xf numFmtId="0" fontId="7" fillId="35" borderId="15" xfId="0" applyFont="1" applyFill="1" applyBorder="1" applyAlignment="1">
      <alignment horizontal="right" vertical="distributed"/>
    </xf>
    <xf numFmtId="0" fontId="13" fillId="0" borderId="0" xfId="0" applyFont="1" applyBorder="1" applyAlignment="1">
      <alignment/>
    </xf>
    <xf numFmtId="0" fontId="20" fillId="39" borderId="30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center"/>
    </xf>
    <xf numFmtId="0" fontId="0" fillId="0" borderId="2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35" borderId="20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3" fillId="35" borderId="13" xfId="0" applyFont="1" applyFill="1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34" borderId="20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left" vertical="center"/>
    </xf>
    <xf numFmtId="0" fontId="13" fillId="34" borderId="13" xfId="0" applyFont="1" applyFill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5" fillId="4" borderId="57" xfId="0" applyFont="1" applyFill="1" applyBorder="1" applyAlignment="1">
      <alignment horizontal="center" vertical="distributed" textRotation="90"/>
    </xf>
    <xf numFmtId="0" fontId="0" fillId="4" borderId="63" xfId="0" applyFill="1" applyBorder="1" applyAlignment="1">
      <alignment horizontal="center" vertical="distributed" textRotation="90"/>
    </xf>
    <xf numFmtId="0" fontId="5" fillId="0" borderId="6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5" fillId="33" borderId="68" xfId="0" applyFont="1" applyFill="1" applyBorder="1" applyAlignment="1">
      <alignment horizontal="center" vertical="center" textRotation="90"/>
    </xf>
    <xf numFmtId="0" fontId="5" fillId="33" borderId="22" xfId="0" applyFont="1" applyFill="1" applyBorder="1" applyAlignment="1">
      <alignment horizontal="center" vertical="center" textRotation="90"/>
    </xf>
    <xf numFmtId="0" fontId="5" fillId="33" borderId="42" xfId="0" applyFont="1" applyFill="1" applyBorder="1" applyAlignment="1">
      <alignment horizontal="center" vertical="center" textRotation="90"/>
    </xf>
    <xf numFmtId="49" fontId="1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20" fillId="0" borderId="31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3" fillId="0" borderId="18" xfId="0" applyFont="1" applyBorder="1" applyAlignment="1">
      <alignment vertical="center"/>
    </xf>
    <xf numFmtId="49" fontId="27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17" fillId="0" borderId="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3" fillId="0" borderId="49" xfId="0" applyFont="1" applyBorder="1" applyAlignment="1">
      <alignment wrapText="1"/>
    </xf>
    <xf numFmtId="0" fontId="0" fillId="0" borderId="49" xfId="0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left"/>
    </xf>
    <xf numFmtId="0" fontId="6" fillId="0" borderId="7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1" fillId="0" borderId="20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3" fillId="35" borderId="20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11" fillId="0" borderId="60" xfId="0" applyFont="1" applyBorder="1" applyAlignment="1">
      <alignment horizontal="left" vertical="center" wrapText="1"/>
    </xf>
    <xf numFmtId="0" fontId="11" fillId="0" borderId="50" xfId="0" applyFont="1" applyBorder="1" applyAlignment="1">
      <alignment horizontal="left" vertical="center" wrapText="1"/>
    </xf>
    <xf numFmtId="0" fontId="11" fillId="0" borderId="50" xfId="0" applyFont="1" applyBorder="1" applyAlignment="1">
      <alignment horizontal="left" vertical="center"/>
    </xf>
    <xf numFmtId="0" fontId="1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1" fillId="0" borderId="50" xfId="0" applyFont="1" applyBorder="1" applyAlignment="1">
      <alignment wrapText="1"/>
    </xf>
    <xf numFmtId="0" fontId="0" fillId="0" borderId="50" xfId="0" applyFont="1" applyBorder="1" applyAlignment="1">
      <alignment wrapText="1"/>
    </xf>
    <xf numFmtId="0" fontId="15" fillId="35" borderId="19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0" fillId="0" borderId="59" xfId="0" applyFont="1" applyBorder="1" applyAlignment="1">
      <alignment vertical="center"/>
    </xf>
    <xf numFmtId="0" fontId="16" fillId="0" borderId="5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34" borderId="60" xfId="0" applyFont="1" applyFill="1" applyBorder="1" applyAlignment="1">
      <alignment horizontal="left" vertical="center"/>
    </xf>
    <xf numFmtId="0" fontId="1" fillId="34" borderId="50" xfId="0" applyFont="1" applyFill="1" applyBorder="1" applyAlignment="1">
      <alignment horizontal="left" vertical="center"/>
    </xf>
    <xf numFmtId="49" fontId="27" fillId="0" borderId="0" xfId="0" applyNumberFormat="1" applyFont="1" applyFill="1" applyAlignment="1">
      <alignment horizontal="left"/>
    </xf>
    <xf numFmtId="0" fontId="1" fillId="0" borderId="3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/>
    </xf>
    <xf numFmtId="0" fontId="12" fillId="0" borderId="20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5"/>
  <sheetViews>
    <sheetView zoomScale="95" zoomScaleNormal="95" zoomScalePageLayoutView="0" workbookViewId="0" topLeftCell="A22">
      <selection activeCell="X66" sqref="X66"/>
    </sheetView>
  </sheetViews>
  <sheetFormatPr defaultColWidth="8.796875" defaultRowHeight="14.25"/>
  <cols>
    <col min="1" max="1" width="4.69921875" style="0" customWidth="1"/>
    <col min="2" max="2" width="3.19921875" style="0" customWidth="1"/>
    <col min="3" max="3" width="30.69921875" style="0" customWidth="1"/>
    <col min="4" max="4" width="3.69921875" style="0" customWidth="1"/>
    <col min="5" max="5" width="5.59765625" style="0" customWidth="1"/>
    <col min="6" max="7" width="3.5" style="0" customWidth="1"/>
    <col min="8" max="8" width="3.19921875" style="0" customWidth="1"/>
    <col min="9" max="9" width="4.5" style="0" hidden="1" customWidth="1"/>
    <col min="10" max="10" width="4.5" style="0" customWidth="1"/>
    <col min="11" max="11" width="4.09765625" style="0" customWidth="1"/>
    <col min="12" max="16" width="3.59765625" style="0" customWidth="1"/>
    <col min="17" max="17" width="3.19921875" style="0" customWidth="1"/>
    <col min="18" max="53" width="3.59765625" style="0" customWidth="1"/>
    <col min="54" max="54" width="0.59375" style="0" customWidth="1"/>
  </cols>
  <sheetData>
    <row r="1" spans="1:53" ht="21" customHeight="1">
      <c r="A1" s="211" t="s">
        <v>75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255" t="s">
        <v>96</v>
      </c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</row>
    <row r="2" spans="3:53" ht="12" customHeight="1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9"/>
      <c r="AA2" s="9"/>
      <c r="AB2" s="9"/>
      <c r="AC2" s="9"/>
      <c r="AD2" s="9"/>
      <c r="AE2" s="9"/>
      <c r="AF2" s="9"/>
      <c r="AG2" s="9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</row>
    <row r="3" spans="1:54" ht="12" customHeight="1">
      <c r="A3" s="4"/>
      <c r="B3" s="4"/>
      <c r="C3" s="9" t="s">
        <v>14</v>
      </c>
      <c r="D3" s="254" t="s">
        <v>55</v>
      </c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4"/>
    </row>
    <row r="4" spans="1:54" ht="15" customHeight="1">
      <c r="A4" s="8"/>
      <c r="B4" s="8"/>
      <c r="C4" s="9" t="s">
        <v>15</v>
      </c>
      <c r="D4" s="267" t="s">
        <v>90</v>
      </c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</row>
    <row r="5" spans="1:54" ht="12" customHeight="1">
      <c r="A5" s="8"/>
      <c r="B5" s="8"/>
      <c r="C5" s="9" t="s">
        <v>16</v>
      </c>
      <c r="D5" s="268" t="s">
        <v>91</v>
      </c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1:54" ht="12" customHeight="1">
      <c r="A6" s="4"/>
      <c r="B6" s="4"/>
      <c r="C6" s="9" t="s">
        <v>17</v>
      </c>
      <c r="D6" s="268" t="s">
        <v>47</v>
      </c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4"/>
    </row>
    <row r="7" spans="1:54" ht="12" customHeight="1">
      <c r="A7" s="4"/>
      <c r="B7" s="4"/>
      <c r="C7" s="15" t="s">
        <v>18</v>
      </c>
      <c r="D7" s="289" t="s">
        <v>31</v>
      </c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15"/>
      <c r="AB7" s="15"/>
      <c r="AC7" s="15"/>
      <c r="AD7" s="15"/>
      <c r="AE7" s="15"/>
      <c r="AF7" s="15"/>
      <c r="AG7" s="15"/>
      <c r="AH7" s="6"/>
      <c r="AI7" s="6"/>
      <c r="AJ7" s="6"/>
      <c r="AK7" s="6"/>
      <c r="AL7" s="6"/>
      <c r="AM7" s="6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6"/>
    </row>
    <row r="8" spans="1:54" ht="12" customHeight="1" thickBot="1">
      <c r="A8" s="4"/>
      <c r="B8" s="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</row>
    <row r="9" spans="1:54" ht="12" customHeight="1" thickBot="1">
      <c r="A9" s="245" t="s">
        <v>0</v>
      </c>
      <c r="B9" s="137"/>
      <c r="C9" s="248" t="s">
        <v>22</v>
      </c>
      <c r="D9" s="251" t="s">
        <v>2</v>
      </c>
      <c r="E9" s="273" t="s">
        <v>25</v>
      </c>
      <c r="F9" s="273"/>
      <c r="G9" s="273"/>
      <c r="H9" s="273"/>
      <c r="I9" s="273"/>
      <c r="J9" s="273"/>
      <c r="K9" s="273"/>
      <c r="L9" s="258" t="s">
        <v>3</v>
      </c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60"/>
      <c r="Z9" s="258" t="s">
        <v>4</v>
      </c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60"/>
      <c r="AN9" s="258" t="s">
        <v>5</v>
      </c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60"/>
      <c r="BB9" s="3"/>
    </row>
    <row r="10" spans="1:54" ht="12" customHeight="1" thickBot="1">
      <c r="A10" s="246"/>
      <c r="B10" s="138"/>
      <c r="C10" s="249"/>
      <c r="D10" s="252"/>
      <c r="E10" s="243" t="s">
        <v>71</v>
      </c>
      <c r="F10" s="261" t="s">
        <v>6</v>
      </c>
      <c r="G10" s="262"/>
      <c r="H10" s="262"/>
      <c r="I10" s="262"/>
      <c r="J10" s="262"/>
      <c r="K10" s="262"/>
      <c r="L10" s="270">
        <v>1</v>
      </c>
      <c r="M10" s="271"/>
      <c r="N10" s="271"/>
      <c r="O10" s="271"/>
      <c r="P10" s="271"/>
      <c r="Q10" s="271"/>
      <c r="R10" s="272"/>
      <c r="S10" s="270">
        <v>2</v>
      </c>
      <c r="T10" s="271"/>
      <c r="U10" s="271"/>
      <c r="V10" s="271"/>
      <c r="W10" s="271"/>
      <c r="X10" s="271"/>
      <c r="Y10" s="272"/>
      <c r="Z10" s="290">
        <v>3</v>
      </c>
      <c r="AA10" s="291"/>
      <c r="AB10" s="291"/>
      <c r="AC10" s="291"/>
      <c r="AD10" s="292"/>
      <c r="AE10" s="16"/>
      <c r="AF10" s="16"/>
      <c r="AG10" s="258">
        <v>4</v>
      </c>
      <c r="AH10" s="259"/>
      <c r="AI10" s="259"/>
      <c r="AJ10" s="259"/>
      <c r="AK10" s="259"/>
      <c r="AL10" s="259"/>
      <c r="AM10" s="260"/>
      <c r="AN10" s="258">
        <v>5</v>
      </c>
      <c r="AO10" s="259"/>
      <c r="AP10" s="259"/>
      <c r="AQ10" s="259"/>
      <c r="AR10" s="259"/>
      <c r="AS10" s="259"/>
      <c r="AT10" s="260"/>
      <c r="AU10" s="258">
        <v>6</v>
      </c>
      <c r="AV10" s="259"/>
      <c r="AW10" s="259"/>
      <c r="AX10" s="259"/>
      <c r="AY10" s="259"/>
      <c r="AZ10" s="259"/>
      <c r="BA10" s="260"/>
      <c r="BB10" s="3"/>
    </row>
    <row r="11" spans="1:54" ht="64.5" customHeight="1" thickBot="1">
      <c r="A11" s="247"/>
      <c r="B11" s="139"/>
      <c r="C11" s="250"/>
      <c r="D11" s="253"/>
      <c r="E11" s="244"/>
      <c r="F11" s="19" t="s">
        <v>7</v>
      </c>
      <c r="G11" s="20" t="s">
        <v>8</v>
      </c>
      <c r="H11" s="20" t="s">
        <v>11</v>
      </c>
      <c r="I11" s="20" t="s">
        <v>12</v>
      </c>
      <c r="J11" s="24" t="s">
        <v>12</v>
      </c>
      <c r="K11" s="21" t="s">
        <v>13</v>
      </c>
      <c r="L11" s="22" t="s">
        <v>7</v>
      </c>
      <c r="M11" s="23" t="s">
        <v>8</v>
      </c>
      <c r="N11" s="24" t="s">
        <v>11</v>
      </c>
      <c r="O11" s="24" t="s">
        <v>12</v>
      </c>
      <c r="P11" s="25" t="s">
        <v>13</v>
      </c>
      <c r="Q11" s="28" t="s">
        <v>1</v>
      </c>
      <c r="R11" s="29" t="s">
        <v>2</v>
      </c>
      <c r="S11" s="22" t="s">
        <v>7</v>
      </c>
      <c r="T11" s="23" t="s">
        <v>8</v>
      </c>
      <c r="U11" s="24" t="s">
        <v>11</v>
      </c>
      <c r="V11" s="24" t="s">
        <v>12</v>
      </c>
      <c r="W11" s="25" t="s">
        <v>13</v>
      </c>
      <c r="X11" s="28" t="s">
        <v>1</v>
      </c>
      <c r="Y11" s="30" t="s">
        <v>2</v>
      </c>
      <c r="Z11" s="22" t="s">
        <v>7</v>
      </c>
      <c r="AA11" s="23" t="s">
        <v>8</v>
      </c>
      <c r="AB11" s="24" t="s">
        <v>11</v>
      </c>
      <c r="AC11" s="24" t="s">
        <v>12</v>
      </c>
      <c r="AD11" s="25" t="s">
        <v>13</v>
      </c>
      <c r="AE11" s="26" t="s">
        <v>1</v>
      </c>
      <c r="AF11" s="30" t="s">
        <v>2</v>
      </c>
      <c r="AG11" s="22" t="s">
        <v>7</v>
      </c>
      <c r="AH11" s="24" t="s">
        <v>8</v>
      </c>
      <c r="AI11" s="24" t="s">
        <v>11</v>
      </c>
      <c r="AJ11" s="24" t="s">
        <v>12</v>
      </c>
      <c r="AK11" s="27" t="s">
        <v>13</v>
      </c>
      <c r="AL11" s="52" t="s">
        <v>1</v>
      </c>
      <c r="AM11" s="30" t="s">
        <v>2</v>
      </c>
      <c r="AN11" s="22" t="s">
        <v>7</v>
      </c>
      <c r="AO11" s="24" t="s">
        <v>8</v>
      </c>
      <c r="AP11" s="24" t="s">
        <v>11</v>
      </c>
      <c r="AQ11" s="24" t="s">
        <v>12</v>
      </c>
      <c r="AR11" s="27" t="s">
        <v>13</v>
      </c>
      <c r="AS11" s="52" t="s">
        <v>1</v>
      </c>
      <c r="AT11" s="31" t="s">
        <v>2</v>
      </c>
      <c r="AU11" s="22" t="s">
        <v>7</v>
      </c>
      <c r="AV11" s="24" t="s">
        <v>8</v>
      </c>
      <c r="AW11" s="24" t="s">
        <v>11</v>
      </c>
      <c r="AX11" s="24" t="s">
        <v>12</v>
      </c>
      <c r="AY11" s="27" t="s">
        <v>13</v>
      </c>
      <c r="AZ11" s="52" t="s">
        <v>1</v>
      </c>
      <c r="BA11" s="30" t="s">
        <v>2</v>
      </c>
      <c r="BB11" s="2"/>
    </row>
    <row r="12" spans="1:54" ht="12" customHeight="1">
      <c r="A12" s="234" t="s">
        <v>66</v>
      </c>
      <c r="B12" s="235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7"/>
      <c r="BB12" s="2"/>
    </row>
    <row r="13" spans="1:54" ht="8.25" customHeight="1">
      <c r="A13" s="256"/>
      <c r="B13" s="257"/>
      <c r="C13" s="257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68"/>
      <c r="BB13" s="2"/>
    </row>
    <row r="14" spans="1:54" ht="12" customHeight="1">
      <c r="A14" s="97">
        <v>1</v>
      </c>
      <c r="B14" s="143"/>
      <c r="C14" s="53" t="s">
        <v>45</v>
      </c>
      <c r="D14" s="79">
        <f>SUM(R14,Y14,AF14,AM14,AT14,BA14)</f>
        <v>2</v>
      </c>
      <c r="E14" s="161">
        <v>30</v>
      </c>
      <c r="F14" s="92"/>
      <c r="G14" s="92"/>
      <c r="H14" s="92"/>
      <c r="I14" s="92">
        <v>30</v>
      </c>
      <c r="J14" s="92">
        <v>30</v>
      </c>
      <c r="K14" s="92"/>
      <c r="L14" s="93"/>
      <c r="M14" s="92"/>
      <c r="N14" s="92"/>
      <c r="O14" s="92">
        <v>30</v>
      </c>
      <c r="P14" s="92"/>
      <c r="Q14" s="70" t="s">
        <v>42</v>
      </c>
      <c r="R14" s="94">
        <v>2</v>
      </c>
      <c r="S14" s="93"/>
      <c r="T14" s="65"/>
      <c r="U14" s="65"/>
      <c r="V14" s="65"/>
      <c r="W14" s="65"/>
      <c r="X14" s="66"/>
      <c r="Y14" s="124"/>
      <c r="Z14" s="95"/>
      <c r="AA14" s="92"/>
      <c r="AB14" s="92"/>
      <c r="AC14" s="92"/>
      <c r="AD14" s="65"/>
      <c r="AE14" s="70"/>
      <c r="AF14" s="94"/>
      <c r="AG14" s="93"/>
      <c r="AH14" s="92"/>
      <c r="AI14" s="92"/>
      <c r="AJ14" s="92"/>
      <c r="AK14" s="65"/>
      <c r="AL14" s="66"/>
      <c r="AM14" s="67"/>
      <c r="AN14" s="95"/>
      <c r="AO14" s="92"/>
      <c r="AP14" s="92"/>
      <c r="AQ14" s="92"/>
      <c r="AR14" s="65"/>
      <c r="AS14" s="70"/>
      <c r="AT14" s="94"/>
      <c r="AU14" s="93"/>
      <c r="AV14" s="92"/>
      <c r="AW14" s="92"/>
      <c r="AX14" s="92"/>
      <c r="AY14" s="92"/>
      <c r="AZ14" s="135"/>
      <c r="BA14" s="67"/>
      <c r="BB14" s="2"/>
    </row>
    <row r="15" spans="1:53" ht="12" customHeight="1">
      <c r="A15" s="59">
        <v>2</v>
      </c>
      <c r="B15" s="58"/>
      <c r="C15" s="53" t="s">
        <v>32</v>
      </c>
      <c r="D15" s="159">
        <f>SUM(R15,Y15,AF15,AM15,AT15,BA15)</f>
        <v>2</v>
      </c>
      <c r="E15" s="80">
        <v>30</v>
      </c>
      <c r="F15" s="69"/>
      <c r="G15" s="69"/>
      <c r="H15" s="69"/>
      <c r="I15" s="69">
        <v>30</v>
      </c>
      <c r="J15" s="69">
        <v>30</v>
      </c>
      <c r="K15" s="69"/>
      <c r="L15" s="72"/>
      <c r="M15" s="69"/>
      <c r="N15" s="69"/>
      <c r="O15" s="69">
        <v>30</v>
      </c>
      <c r="P15" s="69"/>
      <c r="Q15" s="75" t="s">
        <v>42</v>
      </c>
      <c r="R15" s="71">
        <v>2</v>
      </c>
      <c r="S15" s="72"/>
      <c r="T15" s="65"/>
      <c r="U15" s="65"/>
      <c r="V15" s="65"/>
      <c r="W15" s="65"/>
      <c r="X15" s="66"/>
      <c r="Y15" s="76"/>
      <c r="Z15" s="68"/>
      <c r="AA15" s="69"/>
      <c r="AB15" s="69"/>
      <c r="AC15" s="69"/>
      <c r="AD15" s="77"/>
      <c r="AE15" s="75"/>
      <c r="AF15" s="71"/>
      <c r="AG15" s="72"/>
      <c r="AH15" s="69"/>
      <c r="AI15" s="69"/>
      <c r="AJ15" s="69"/>
      <c r="AK15" s="77"/>
      <c r="AL15" s="78"/>
      <c r="AM15" s="74"/>
      <c r="AN15" s="68"/>
      <c r="AO15" s="69"/>
      <c r="AP15" s="69"/>
      <c r="AQ15" s="69"/>
      <c r="AR15" s="77"/>
      <c r="AS15" s="75"/>
      <c r="AT15" s="71"/>
      <c r="AU15" s="72"/>
      <c r="AV15" s="69"/>
      <c r="AW15" s="69"/>
      <c r="AX15" s="69"/>
      <c r="AY15" s="69"/>
      <c r="AZ15" s="73"/>
      <c r="BA15" s="74"/>
    </row>
    <row r="16" spans="1:53" ht="12" customHeight="1">
      <c r="A16" s="59">
        <v>3</v>
      </c>
      <c r="B16" s="57"/>
      <c r="C16" s="53" t="s">
        <v>33</v>
      </c>
      <c r="D16" s="79">
        <f>SUM(R16,Y16,AF16,AM16,AT16,BA16)</f>
        <v>1</v>
      </c>
      <c r="E16" s="80">
        <v>15</v>
      </c>
      <c r="F16" s="69"/>
      <c r="G16" s="69"/>
      <c r="H16" s="69"/>
      <c r="I16" s="69">
        <v>15</v>
      </c>
      <c r="J16" s="69">
        <v>15</v>
      </c>
      <c r="K16" s="69"/>
      <c r="L16" s="72"/>
      <c r="M16" s="65"/>
      <c r="N16" s="69"/>
      <c r="O16" s="69"/>
      <c r="P16" s="69"/>
      <c r="Q16" s="75"/>
      <c r="R16" s="71"/>
      <c r="S16" s="72"/>
      <c r="T16" s="65"/>
      <c r="U16" s="65"/>
      <c r="V16" s="65"/>
      <c r="W16" s="65"/>
      <c r="X16" s="66"/>
      <c r="Y16" s="76"/>
      <c r="Z16" s="68"/>
      <c r="AA16" s="69"/>
      <c r="AB16" s="69"/>
      <c r="AC16" s="69">
        <v>15</v>
      </c>
      <c r="AD16" s="77"/>
      <c r="AE16" s="75" t="s">
        <v>42</v>
      </c>
      <c r="AF16" s="71">
        <v>1</v>
      </c>
      <c r="AG16" s="72"/>
      <c r="AH16" s="69"/>
      <c r="AI16" s="69"/>
      <c r="AJ16" s="69"/>
      <c r="AK16" s="77"/>
      <c r="AL16" s="78"/>
      <c r="AM16" s="74"/>
      <c r="AN16" s="68"/>
      <c r="AO16" s="69"/>
      <c r="AP16" s="69"/>
      <c r="AQ16" s="69"/>
      <c r="AR16" s="77"/>
      <c r="AS16" s="75"/>
      <c r="AT16" s="71"/>
      <c r="AU16" s="72"/>
      <c r="AV16" s="69"/>
      <c r="AW16" s="69"/>
      <c r="AX16" s="69"/>
      <c r="AY16" s="69"/>
      <c r="AZ16" s="73"/>
      <c r="BA16" s="74"/>
    </row>
    <row r="17" spans="1:54" ht="12" customHeight="1">
      <c r="A17" s="97">
        <v>4</v>
      </c>
      <c r="B17" s="160"/>
      <c r="C17" s="53" t="s">
        <v>39</v>
      </c>
      <c r="D17" s="81">
        <v>4</v>
      </c>
      <c r="E17" s="80">
        <v>30</v>
      </c>
      <c r="F17" s="69">
        <v>30</v>
      </c>
      <c r="G17" s="69"/>
      <c r="H17" s="69"/>
      <c r="I17" s="69"/>
      <c r="J17" s="69"/>
      <c r="K17" s="69"/>
      <c r="L17" s="72">
        <v>30</v>
      </c>
      <c r="M17" s="69"/>
      <c r="N17" s="69"/>
      <c r="O17" s="69"/>
      <c r="P17" s="69"/>
      <c r="Q17" s="75" t="s">
        <v>43</v>
      </c>
      <c r="R17" s="71">
        <v>4</v>
      </c>
      <c r="S17" s="72"/>
      <c r="T17" s="69"/>
      <c r="U17" s="69"/>
      <c r="V17" s="69"/>
      <c r="W17" s="65"/>
      <c r="X17" s="66"/>
      <c r="Y17" s="76"/>
      <c r="Z17" s="68"/>
      <c r="AA17" s="69"/>
      <c r="AB17" s="69"/>
      <c r="AC17" s="69"/>
      <c r="AD17" s="77"/>
      <c r="AE17" s="75"/>
      <c r="AF17" s="71"/>
      <c r="AG17" s="72"/>
      <c r="AH17" s="69"/>
      <c r="AI17" s="69"/>
      <c r="AJ17" s="69"/>
      <c r="AK17" s="77"/>
      <c r="AL17" s="78"/>
      <c r="AM17" s="74"/>
      <c r="AN17" s="68"/>
      <c r="AO17" s="69"/>
      <c r="AP17" s="69"/>
      <c r="AQ17" s="69"/>
      <c r="AR17" s="77"/>
      <c r="AS17" s="75"/>
      <c r="AT17" s="71"/>
      <c r="AU17" s="72"/>
      <c r="AV17" s="69"/>
      <c r="AW17" s="69"/>
      <c r="AX17" s="69"/>
      <c r="AY17" s="69"/>
      <c r="AZ17" s="73"/>
      <c r="BA17" s="74"/>
      <c r="BB17" s="2"/>
    </row>
    <row r="18" spans="1:54" ht="12" customHeight="1">
      <c r="A18" s="59">
        <v>5</v>
      </c>
      <c r="B18" s="160"/>
      <c r="C18" s="53" t="s">
        <v>62</v>
      </c>
      <c r="D18" s="79">
        <v>1</v>
      </c>
      <c r="E18" s="80">
        <v>15</v>
      </c>
      <c r="F18" s="69"/>
      <c r="G18" s="69"/>
      <c r="H18" s="69"/>
      <c r="I18" s="69">
        <v>30</v>
      </c>
      <c r="J18" s="69">
        <v>15</v>
      </c>
      <c r="K18" s="69"/>
      <c r="L18" s="72"/>
      <c r="M18" s="69"/>
      <c r="N18" s="69"/>
      <c r="O18" s="69"/>
      <c r="P18" s="69"/>
      <c r="Q18" s="75"/>
      <c r="R18" s="71"/>
      <c r="S18" s="72"/>
      <c r="T18" s="69"/>
      <c r="U18" s="69"/>
      <c r="V18" s="69"/>
      <c r="W18" s="65"/>
      <c r="X18" s="66"/>
      <c r="Y18" s="76"/>
      <c r="Z18" s="68"/>
      <c r="AA18" s="69"/>
      <c r="AB18" s="69"/>
      <c r="AC18" s="69">
        <v>15</v>
      </c>
      <c r="AD18" s="77"/>
      <c r="AE18" s="75" t="s">
        <v>42</v>
      </c>
      <c r="AF18" s="71">
        <v>1</v>
      </c>
      <c r="AG18" s="72"/>
      <c r="AH18" s="69"/>
      <c r="AI18" s="69"/>
      <c r="AJ18" s="69"/>
      <c r="AK18" s="77"/>
      <c r="AL18" s="78"/>
      <c r="AM18" s="74"/>
      <c r="AN18" s="68"/>
      <c r="AO18" s="69"/>
      <c r="AP18" s="69"/>
      <c r="AQ18" s="69"/>
      <c r="AR18" s="77"/>
      <c r="AS18" s="75"/>
      <c r="AT18" s="71"/>
      <c r="AU18" s="72"/>
      <c r="AV18" s="69"/>
      <c r="AW18" s="69"/>
      <c r="AX18" s="69"/>
      <c r="AY18" s="69"/>
      <c r="AZ18" s="73"/>
      <c r="BA18" s="74"/>
      <c r="BB18" s="2"/>
    </row>
    <row r="19" spans="1:54" ht="12" customHeight="1">
      <c r="A19" s="59">
        <v>6</v>
      </c>
      <c r="B19" s="160"/>
      <c r="C19" s="53" t="s">
        <v>46</v>
      </c>
      <c r="D19" s="79">
        <v>17</v>
      </c>
      <c r="E19" s="80">
        <v>180</v>
      </c>
      <c r="F19" s="69">
        <v>90</v>
      </c>
      <c r="G19" s="69"/>
      <c r="H19" s="69"/>
      <c r="I19" s="69">
        <v>60</v>
      </c>
      <c r="J19" s="69">
        <v>90</v>
      </c>
      <c r="K19" s="69"/>
      <c r="L19" s="72"/>
      <c r="M19" s="69"/>
      <c r="N19" s="69"/>
      <c r="O19" s="69"/>
      <c r="P19" s="69"/>
      <c r="Q19" s="75"/>
      <c r="R19" s="71"/>
      <c r="S19" s="72">
        <v>30</v>
      </c>
      <c r="T19" s="69"/>
      <c r="U19" s="69"/>
      <c r="V19" s="69">
        <v>30</v>
      </c>
      <c r="W19" s="65"/>
      <c r="X19" s="66" t="s">
        <v>43</v>
      </c>
      <c r="Y19" s="76">
        <v>6</v>
      </c>
      <c r="Z19" s="72">
        <v>30</v>
      </c>
      <c r="AA19" s="69"/>
      <c r="AB19" s="69"/>
      <c r="AC19" s="69">
        <v>30</v>
      </c>
      <c r="AD19" s="65"/>
      <c r="AE19" s="66" t="s">
        <v>43</v>
      </c>
      <c r="AF19" s="76">
        <v>5</v>
      </c>
      <c r="AG19" s="72">
        <v>30</v>
      </c>
      <c r="AH19" s="69"/>
      <c r="AI19" s="69"/>
      <c r="AJ19" s="69">
        <v>30</v>
      </c>
      <c r="AK19" s="77"/>
      <c r="AL19" s="78" t="s">
        <v>43</v>
      </c>
      <c r="AM19" s="74">
        <v>6</v>
      </c>
      <c r="AN19" s="68"/>
      <c r="AO19" s="69"/>
      <c r="AP19" s="69"/>
      <c r="AQ19" s="69"/>
      <c r="AR19" s="77"/>
      <c r="AS19" s="75"/>
      <c r="AT19" s="71"/>
      <c r="AU19" s="72"/>
      <c r="AV19" s="69"/>
      <c r="AW19" s="69"/>
      <c r="AX19" s="69"/>
      <c r="AY19" s="69"/>
      <c r="AZ19" s="73"/>
      <c r="BA19" s="74"/>
      <c r="BB19" s="2"/>
    </row>
    <row r="20" spans="1:54" ht="12" customHeight="1">
      <c r="A20" s="97">
        <v>7</v>
      </c>
      <c r="B20" s="160"/>
      <c r="C20" s="133" t="s">
        <v>40</v>
      </c>
      <c r="D20" s="79">
        <v>4</v>
      </c>
      <c r="E20" s="80">
        <v>45</v>
      </c>
      <c r="F20" s="69">
        <v>30</v>
      </c>
      <c r="G20" s="69"/>
      <c r="H20" s="69"/>
      <c r="I20" s="69">
        <v>15</v>
      </c>
      <c r="J20" s="69">
        <v>15</v>
      </c>
      <c r="K20" s="69"/>
      <c r="L20" s="72"/>
      <c r="M20" s="69"/>
      <c r="N20" s="69"/>
      <c r="O20" s="69"/>
      <c r="P20" s="69"/>
      <c r="Q20" s="75"/>
      <c r="R20" s="71"/>
      <c r="S20" s="72"/>
      <c r="T20" s="69"/>
      <c r="U20" s="69"/>
      <c r="V20" s="69"/>
      <c r="W20" s="65"/>
      <c r="X20" s="66"/>
      <c r="Y20" s="76"/>
      <c r="Z20" s="68"/>
      <c r="AA20" s="69"/>
      <c r="AB20" s="69"/>
      <c r="AC20" s="69"/>
      <c r="AD20" s="77"/>
      <c r="AE20" s="75"/>
      <c r="AF20" s="71"/>
      <c r="AG20" s="72">
        <v>30</v>
      </c>
      <c r="AH20" s="69"/>
      <c r="AI20" s="69"/>
      <c r="AJ20" s="69">
        <v>15</v>
      </c>
      <c r="AK20" s="77"/>
      <c r="AL20" s="78" t="s">
        <v>43</v>
      </c>
      <c r="AM20" s="74">
        <v>4</v>
      </c>
      <c r="AN20" s="68"/>
      <c r="AO20" s="69"/>
      <c r="AP20" s="69"/>
      <c r="AQ20" s="69"/>
      <c r="AR20" s="77"/>
      <c r="AS20" s="75"/>
      <c r="AT20" s="71"/>
      <c r="AU20" s="72"/>
      <c r="AV20" s="69"/>
      <c r="AW20" s="69"/>
      <c r="AX20" s="69"/>
      <c r="AY20" s="69"/>
      <c r="AZ20" s="73"/>
      <c r="BA20" s="74"/>
      <c r="BB20" s="2"/>
    </row>
    <row r="21" spans="1:54" ht="24.75" customHeight="1">
      <c r="A21" s="59">
        <v>8</v>
      </c>
      <c r="B21" s="160"/>
      <c r="C21" s="53" t="s">
        <v>44</v>
      </c>
      <c r="D21" s="79">
        <f>SUM(R21,Y21,AF21,AM21,AT21,BA21)</f>
        <v>11</v>
      </c>
      <c r="E21" s="80">
        <v>120</v>
      </c>
      <c r="F21" s="69">
        <v>60</v>
      </c>
      <c r="G21" s="69"/>
      <c r="H21" s="69"/>
      <c r="I21" s="69">
        <v>60</v>
      </c>
      <c r="J21" s="69">
        <v>60</v>
      </c>
      <c r="K21" s="69"/>
      <c r="L21" s="72"/>
      <c r="M21" s="69"/>
      <c r="N21" s="69"/>
      <c r="O21" s="69"/>
      <c r="P21" s="69"/>
      <c r="Q21" s="75"/>
      <c r="R21" s="71"/>
      <c r="S21" s="72">
        <v>30</v>
      </c>
      <c r="T21" s="69"/>
      <c r="U21" s="69"/>
      <c r="V21" s="69">
        <v>30</v>
      </c>
      <c r="W21" s="65"/>
      <c r="X21" s="66" t="s">
        <v>42</v>
      </c>
      <c r="Y21" s="181">
        <v>6</v>
      </c>
      <c r="Z21" s="72">
        <v>30</v>
      </c>
      <c r="AA21" s="69"/>
      <c r="AB21" s="69"/>
      <c r="AC21" s="69">
        <v>30</v>
      </c>
      <c r="AD21" s="65"/>
      <c r="AE21" s="66" t="s">
        <v>43</v>
      </c>
      <c r="AF21" s="76">
        <v>5</v>
      </c>
      <c r="AG21" s="72"/>
      <c r="AH21" s="69"/>
      <c r="AI21" s="69"/>
      <c r="AJ21" s="69"/>
      <c r="AK21" s="77"/>
      <c r="AL21" s="78"/>
      <c r="AM21" s="74"/>
      <c r="AN21" s="68"/>
      <c r="AO21" s="69"/>
      <c r="AP21" s="69"/>
      <c r="AQ21" s="69"/>
      <c r="AR21" s="77"/>
      <c r="AS21" s="75"/>
      <c r="AT21" s="71"/>
      <c r="AU21" s="72"/>
      <c r="AV21" s="69"/>
      <c r="AW21" s="69"/>
      <c r="AX21" s="69"/>
      <c r="AY21" s="69"/>
      <c r="AZ21" s="73"/>
      <c r="BA21" s="74"/>
      <c r="BB21" s="2"/>
    </row>
    <row r="22" spans="1:54" ht="15" customHeight="1">
      <c r="A22" s="59">
        <v>9</v>
      </c>
      <c r="B22" s="160"/>
      <c r="C22" s="53" t="s">
        <v>65</v>
      </c>
      <c r="D22" s="79">
        <v>2</v>
      </c>
      <c r="E22" s="80">
        <v>30</v>
      </c>
      <c r="F22" s="69"/>
      <c r="G22" s="69"/>
      <c r="H22" s="69"/>
      <c r="I22" s="69"/>
      <c r="J22" s="69">
        <v>30</v>
      </c>
      <c r="K22" s="69"/>
      <c r="L22" s="72"/>
      <c r="M22" s="69"/>
      <c r="N22" s="69"/>
      <c r="O22" s="69"/>
      <c r="P22" s="69"/>
      <c r="Q22" s="75"/>
      <c r="R22" s="71"/>
      <c r="S22" s="72"/>
      <c r="T22" s="69"/>
      <c r="U22" s="69"/>
      <c r="V22" s="69"/>
      <c r="W22" s="65"/>
      <c r="X22" s="66"/>
      <c r="Y22" s="76"/>
      <c r="Z22" s="68"/>
      <c r="AA22" s="69"/>
      <c r="AB22" s="69"/>
      <c r="AC22" s="69">
        <v>30</v>
      </c>
      <c r="AD22" s="77"/>
      <c r="AE22" s="78" t="s">
        <v>42</v>
      </c>
      <c r="AF22" s="71">
        <v>2</v>
      </c>
      <c r="AG22" s="72"/>
      <c r="AH22" s="69"/>
      <c r="AI22" s="69"/>
      <c r="AJ22" s="69"/>
      <c r="AK22" s="77"/>
      <c r="AL22" s="78"/>
      <c r="AM22" s="74"/>
      <c r="AN22" s="68"/>
      <c r="AO22" s="69"/>
      <c r="AP22" s="69"/>
      <c r="AQ22" s="69"/>
      <c r="AR22" s="77"/>
      <c r="AS22" s="75"/>
      <c r="AT22" s="71"/>
      <c r="AU22" s="72"/>
      <c r="AV22" s="69"/>
      <c r="AW22" s="69"/>
      <c r="AX22" s="69"/>
      <c r="AY22" s="69"/>
      <c r="AZ22" s="73"/>
      <c r="BA22" s="74"/>
      <c r="BB22" s="2"/>
    </row>
    <row r="23" spans="1:54" ht="25.5" customHeight="1">
      <c r="A23" s="97">
        <v>10</v>
      </c>
      <c r="B23" s="160"/>
      <c r="C23" s="53" t="s">
        <v>70</v>
      </c>
      <c r="D23" s="56">
        <v>34</v>
      </c>
      <c r="E23" s="175">
        <v>480</v>
      </c>
      <c r="F23" s="57"/>
      <c r="G23" s="58"/>
      <c r="H23" s="58"/>
      <c r="I23" s="58">
        <v>690</v>
      </c>
      <c r="J23" s="58">
        <v>480</v>
      </c>
      <c r="K23" s="58"/>
      <c r="L23" s="59"/>
      <c r="M23" s="57"/>
      <c r="N23" s="58"/>
      <c r="O23" s="58">
        <v>60</v>
      </c>
      <c r="P23" s="58"/>
      <c r="Q23" s="60" t="s">
        <v>42</v>
      </c>
      <c r="R23" s="76">
        <v>4</v>
      </c>
      <c r="S23" s="64"/>
      <c r="T23" s="57"/>
      <c r="U23" s="58"/>
      <c r="V23" s="58">
        <v>60</v>
      </c>
      <c r="W23" s="57"/>
      <c r="X23" s="60" t="s">
        <v>43</v>
      </c>
      <c r="Y23" s="76">
        <v>4</v>
      </c>
      <c r="Z23" s="64"/>
      <c r="AA23" s="57"/>
      <c r="AB23" s="58"/>
      <c r="AC23" s="58">
        <v>90</v>
      </c>
      <c r="AD23" s="57"/>
      <c r="AE23" s="60" t="s">
        <v>42</v>
      </c>
      <c r="AF23" s="61">
        <v>6</v>
      </c>
      <c r="AG23" s="59"/>
      <c r="AH23" s="57"/>
      <c r="AI23" s="58"/>
      <c r="AJ23" s="58">
        <v>90</v>
      </c>
      <c r="AK23" s="65"/>
      <c r="AL23" s="66" t="s">
        <v>43</v>
      </c>
      <c r="AM23" s="67">
        <v>6</v>
      </c>
      <c r="AN23" s="68"/>
      <c r="AO23" s="69"/>
      <c r="AP23" s="69"/>
      <c r="AQ23" s="69">
        <v>90</v>
      </c>
      <c r="AR23" s="65"/>
      <c r="AS23" s="70" t="s">
        <v>42</v>
      </c>
      <c r="AT23" s="71">
        <v>6</v>
      </c>
      <c r="AU23" s="72"/>
      <c r="AV23" s="69"/>
      <c r="AW23" s="69"/>
      <c r="AX23" s="69">
        <v>90</v>
      </c>
      <c r="AY23" s="69"/>
      <c r="AZ23" s="73" t="s">
        <v>43</v>
      </c>
      <c r="BA23" s="74">
        <v>8</v>
      </c>
      <c r="BB23" s="2"/>
    </row>
    <row r="24" spans="1:54" ht="12" customHeight="1">
      <c r="A24" s="59">
        <v>11</v>
      </c>
      <c r="B24" s="160"/>
      <c r="C24" s="55" t="s">
        <v>73</v>
      </c>
      <c r="D24" s="79">
        <v>10</v>
      </c>
      <c r="E24" s="175">
        <v>120</v>
      </c>
      <c r="F24" s="144"/>
      <c r="G24" s="144"/>
      <c r="H24" s="144"/>
      <c r="I24" s="144"/>
      <c r="J24" s="145">
        <v>120</v>
      </c>
      <c r="K24" s="163"/>
      <c r="L24" s="162"/>
      <c r="M24" s="144"/>
      <c r="N24" s="144"/>
      <c r="O24" s="65">
        <v>60</v>
      </c>
      <c r="P24" s="144"/>
      <c r="Q24" s="60" t="s">
        <v>42</v>
      </c>
      <c r="R24" s="67">
        <v>4</v>
      </c>
      <c r="S24" s="144"/>
      <c r="T24" s="144"/>
      <c r="U24" s="144"/>
      <c r="V24" s="145">
        <v>60</v>
      </c>
      <c r="W24" s="144"/>
      <c r="X24" s="62" t="s">
        <v>43</v>
      </c>
      <c r="Y24" s="63">
        <v>6</v>
      </c>
      <c r="Z24" s="144"/>
      <c r="AA24" s="144"/>
      <c r="AB24" s="144"/>
      <c r="AC24" s="145"/>
      <c r="AD24" s="144"/>
      <c r="AE24" s="60"/>
      <c r="AF24" s="172"/>
      <c r="AG24" s="162"/>
      <c r="AH24" s="144"/>
      <c r="AI24" s="69"/>
      <c r="AJ24" s="69"/>
      <c r="AK24" s="77"/>
      <c r="AL24" s="78"/>
      <c r="AM24" s="74"/>
      <c r="AN24" s="68"/>
      <c r="AO24" s="69"/>
      <c r="AP24" s="69"/>
      <c r="AQ24" s="69"/>
      <c r="AR24" s="77"/>
      <c r="AS24" s="75"/>
      <c r="AT24" s="71"/>
      <c r="AU24" s="72"/>
      <c r="AV24" s="69"/>
      <c r="AW24" s="69"/>
      <c r="AX24" s="69"/>
      <c r="AY24" s="69"/>
      <c r="AZ24" s="73"/>
      <c r="BA24" s="74"/>
      <c r="BB24" s="2"/>
    </row>
    <row r="25" spans="1:54" s="167" customFormat="1" ht="27" customHeight="1">
      <c r="A25" s="59">
        <v>12</v>
      </c>
      <c r="B25" s="160"/>
      <c r="C25" s="176" t="s">
        <v>67</v>
      </c>
      <c r="D25" s="56">
        <v>4</v>
      </c>
      <c r="E25" s="175">
        <v>60</v>
      </c>
      <c r="F25" s="152"/>
      <c r="G25" s="152"/>
      <c r="H25" s="152"/>
      <c r="I25" s="152"/>
      <c r="J25" s="152">
        <v>60</v>
      </c>
      <c r="K25" s="152"/>
      <c r="L25" s="153"/>
      <c r="M25" s="152"/>
      <c r="N25" s="152"/>
      <c r="O25" s="152">
        <v>30</v>
      </c>
      <c r="P25" s="152"/>
      <c r="Q25" s="75" t="s">
        <v>42</v>
      </c>
      <c r="R25" s="67">
        <v>2</v>
      </c>
      <c r="S25" s="155"/>
      <c r="T25" s="57"/>
      <c r="U25" s="58"/>
      <c r="V25" s="58">
        <v>30</v>
      </c>
      <c r="W25" s="57"/>
      <c r="X25" s="75" t="s">
        <v>42</v>
      </c>
      <c r="Y25" s="76">
        <v>2</v>
      </c>
      <c r="Z25" s="155"/>
      <c r="AA25" s="152"/>
      <c r="AB25" s="152"/>
      <c r="AC25" s="152"/>
      <c r="AD25" s="156"/>
      <c r="AE25" s="154"/>
      <c r="AF25" s="157"/>
      <c r="AG25" s="153"/>
      <c r="AH25" s="152"/>
      <c r="AI25" s="152"/>
      <c r="AJ25" s="152"/>
      <c r="AK25" s="77"/>
      <c r="AL25" s="78"/>
      <c r="AM25" s="74"/>
      <c r="AN25" s="68"/>
      <c r="AO25" s="69"/>
      <c r="AP25" s="69"/>
      <c r="AQ25" s="69"/>
      <c r="AR25" s="77"/>
      <c r="AS25" s="75"/>
      <c r="AT25" s="71"/>
      <c r="AU25" s="72"/>
      <c r="AV25" s="69"/>
      <c r="AW25" s="69"/>
      <c r="AX25" s="69"/>
      <c r="AY25" s="69"/>
      <c r="AZ25" s="73"/>
      <c r="BA25" s="74"/>
      <c r="BB25" s="178"/>
    </row>
    <row r="26" spans="1:54" ht="12" customHeight="1">
      <c r="A26" s="184" t="s">
        <v>34</v>
      </c>
      <c r="B26" s="185"/>
      <c r="C26" s="179"/>
      <c r="D26" s="179"/>
      <c r="E26" s="180"/>
      <c r="F26" s="69"/>
      <c r="G26" s="69"/>
      <c r="H26" s="69"/>
      <c r="I26" s="69"/>
      <c r="J26" s="69"/>
      <c r="K26" s="69"/>
      <c r="L26" s="72"/>
      <c r="M26" s="69"/>
      <c r="N26" s="69"/>
      <c r="O26" s="69"/>
      <c r="P26" s="69"/>
      <c r="Q26" s="82"/>
      <c r="R26" s="83"/>
      <c r="S26" s="84"/>
      <c r="T26" s="85"/>
      <c r="U26" s="85"/>
      <c r="V26" s="85"/>
      <c r="W26" s="86"/>
      <c r="X26" s="87"/>
      <c r="Y26" s="88"/>
      <c r="Z26" s="83"/>
      <c r="AA26" s="85"/>
      <c r="AB26" s="85"/>
      <c r="AC26" s="85"/>
      <c r="AD26" s="82"/>
      <c r="AE26" s="82"/>
      <c r="AF26" s="83"/>
      <c r="AG26" s="84"/>
      <c r="AH26" s="85"/>
      <c r="AI26" s="85"/>
      <c r="AJ26" s="85"/>
      <c r="AK26" s="82"/>
      <c r="AL26" s="89"/>
      <c r="AM26" s="90"/>
      <c r="AN26" s="83"/>
      <c r="AO26" s="85"/>
      <c r="AP26" s="85"/>
      <c r="AQ26" s="85"/>
      <c r="AR26" s="82"/>
      <c r="AS26" s="82"/>
      <c r="AT26" s="83"/>
      <c r="AU26" s="84"/>
      <c r="AV26" s="85"/>
      <c r="AW26" s="85"/>
      <c r="AX26" s="85"/>
      <c r="AY26" s="85"/>
      <c r="AZ26" s="85"/>
      <c r="BA26" s="90"/>
      <c r="BB26" s="2"/>
    </row>
    <row r="27" spans="1:54" ht="12" customHeight="1">
      <c r="A27" s="98">
        <v>13</v>
      </c>
      <c r="B27" s="140"/>
      <c r="C27" s="53" t="s">
        <v>35</v>
      </c>
      <c r="D27" s="79">
        <f>SUM(R27,Y27,AF27,AM27,AT27,BA27)</f>
        <v>3</v>
      </c>
      <c r="E27" s="80">
        <v>30</v>
      </c>
      <c r="F27" s="69">
        <v>30</v>
      </c>
      <c r="G27" s="69"/>
      <c r="H27" s="69"/>
      <c r="I27" s="69"/>
      <c r="J27" s="69"/>
      <c r="K27" s="69"/>
      <c r="L27" s="72">
        <v>30</v>
      </c>
      <c r="M27" s="69"/>
      <c r="N27" s="69"/>
      <c r="O27" s="69"/>
      <c r="P27" s="69"/>
      <c r="Q27" s="75" t="s">
        <v>42</v>
      </c>
      <c r="R27" s="71">
        <v>3</v>
      </c>
      <c r="S27" s="72"/>
      <c r="T27" s="69"/>
      <c r="U27" s="69"/>
      <c r="V27" s="69"/>
      <c r="W27" s="65"/>
      <c r="X27" s="66"/>
      <c r="Y27" s="76"/>
      <c r="Z27" s="68"/>
      <c r="AA27" s="69"/>
      <c r="AB27" s="69"/>
      <c r="AC27" s="69"/>
      <c r="AD27" s="77"/>
      <c r="AE27" s="75"/>
      <c r="AF27" s="71"/>
      <c r="AG27" s="72"/>
      <c r="AH27" s="69"/>
      <c r="AI27" s="69"/>
      <c r="AJ27" s="69"/>
      <c r="AK27" s="77"/>
      <c r="AL27" s="78"/>
      <c r="AM27" s="74"/>
      <c r="AN27" s="68"/>
      <c r="AO27" s="69"/>
      <c r="AP27" s="69"/>
      <c r="AQ27" s="69"/>
      <c r="AR27" s="77"/>
      <c r="AS27" s="75"/>
      <c r="AT27" s="71"/>
      <c r="AU27" s="72"/>
      <c r="AV27" s="69"/>
      <c r="AW27" s="69"/>
      <c r="AX27" s="69"/>
      <c r="AY27" s="69"/>
      <c r="AZ27" s="73"/>
      <c r="BA27" s="74"/>
      <c r="BB27" s="2"/>
    </row>
    <row r="28" spans="1:54" ht="12" customHeight="1">
      <c r="A28" s="98">
        <v>14</v>
      </c>
      <c r="B28" s="140"/>
      <c r="C28" s="53" t="s">
        <v>36</v>
      </c>
      <c r="D28" s="79">
        <f>SUM(R28,Y28,AF28,AM28,AT28,BA28)</f>
        <v>2</v>
      </c>
      <c r="E28" s="80">
        <v>30</v>
      </c>
      <c r="F28" s="69"/>
      <c r="G28" s="69"/>
      <c r="H28" s="69"/>
      <c r="I28" s="69">
        <v>30</v>
      </c>
      <c r="J28" s="69">
        <v>30</v>
      </c>
      <c r="K28" s="69"/>
      <c r="L28" s="72"/>
      <c r="M28" s="69"/>
      <c r="N28" s="69"/>
      <c r="O28" s="69"/>
      <c r="P28" s="69"/>
      <c r="Q28" s="75"/>
      <c r="R28" s="71"/>
      <c r="S28" s="72"/>
      <c r="T28" s="69"/>
      <c r="U28" s="69"/>
      <c r="V28" s="69"/>
      <c r="W28" s="65"/>
      <c r="X28" s="66"/>
      <c r="Y28" s="76"/>
      <c r="Z28" s="68"/>
      <c r="AA28" s="69"/>
      <c r="AB28" s="69"/>
      <c r="AC28" s="69">
        <v>30</v>
      </c>
      <c r="AD28" s="77"/>
      <c r="AE28" s="75" t="s">
        <v>42</v>
      </c>
      <c r="AF28" s="71">
        <v>2</v>
      </c>
      <c r="AG28" s="72"/>
      <c r="AH28" s="69"/>
      <c r="AI28" s="69"/>
      <c r="AJ28" s="69"/>
      <c r="AK28" s="77"/>
      <c r="AL28" s="78"/>
      <c r="AM28" s="74"/>
      <c r="AN28" s="68"/>
      <c r="AO28" s="69"/>
      <c r="AP28" s="69"/>
      <c r="AQ28" s="69"/>
      <c r="AR28" s="77"/>
      <c r="AS28" s="75"/>
      <c r="AT28" s="71"/>
      <c r="AU28" s="72"/>
      <c r="AV28" s="69"/>
      <c r="AW28" s="69"/>
      <c r="AX28" s="69"/>
      <c r="AY28" s="69"/>
      <c r="AZ28" s="73"/>
      <c r="BA28" s="74"/>
      <c r="BB28" s="2"/>
    </row>
    <row r="29" spans="1:54" ht="12" customHeight="1">
      <c r="A29" s="98">
        <v>15</v>
      </c>
      <c r="B29" s="140"/>
      <c r="C29" s="53" t="s">
        <v>37</v>
      </c>
      <c r="D29" s="79">
        <f>SUM(R29,Y29,AF29,AM29,AT29,BA29)</f>
        <v>2</v>
      </c>
      <c r="E29" s="80">
        <v>30</v>
      </c>
      <c r="F29" s="69"/>
      <c r="G29" s="69"/>
      <c r="H29" s="69"/>
      <c r="I29" s="69">
        <v>30</v>
      </c>
      <c r="J29" s="69">
        <v>30</v>
      </c>
      <c r="K29" s="69"/>
      <c r="L29" s="72"/>
      <c r="M29" s="69"/>
      <c r="N29" s="69"/>
      <c r="O29" s="69">
        <v>30</v>
      </c>
      <c r="P29" s="69"/>
      <c r="Q29" s="75" t="s">
        <v>42</v>
      </c>
      <c r="R29" s="71">
        <v>2</v>
      </c>
      <c r="S29" s="72"/>
      <c r="T29" s="69"/>
      <c r="U29" s="69"/>
      <c r="V29" s="69"/>
      <c r="W29" s="65"/>
      <c r="X29" s="66"/>
      <c r="Y29" s="76"/>
      <c r="Z29" s="68"/>
      <c r="AA29" s="69"/>
      <c r="AB29" s="69"/>
      <c r="AC29" s="69"/>
      <c r="AD29" s="77"/>
      <c r="AE29" s="75"/>
      <c r="AF29" s="71"/>
      <c r="AG29" s="72"/>
      <c r="AH29" s="69"/>
      <c r="AI29" s="69"/>
      <c r="AJ29" s="69"/>
      <c r="AK29" s="77"/>
      <c r="AL29" s="78"/>
      <c r="AM29" s="74"/>
      <c r="AN29" s="68"/>
      <c r="AO29" s="69"/>
      <c r="AP29" s="69"/>
      <c r="AQ29" s="69"/>
      <c r="AR29" s="77"/>
      <c r="AS29" s="75"/>
      <c r="AT29" s="71"/>
      <c r="AU29" s="72"/>
      <c r="AV29" s="69"/>
      <c r="AW29" s="69"/>
      <c r="AX29" s="69"/>
      <c r="AY29" s="69"/>
      <c r="AZ29" s="73"/>
      <c r="BA29" s="74"/>
      <c r="BB29" s="2"/>
    </row>
    <row r="30" spans="1:54" ht="12" customHeight="1">
      <c r="A30" s="98">
        <v>16</v>
      </c>
      <c r="B30" s="140"/>
      <c r="C30" s="53" t="s">
        <v>59</v>
      </c>
      <c r="D30" s="79">
        <v>1</v>
      </c>
      <c r="E30" s="80">
        <v>15</v>
      </c>
      <c r="F30" s="69">
        <v>15</v>
      </c>
      <c r="G30" s="69"/>
      <c r="H30" s="69"/>
      <c r="I30" s="69"/>
      <c r="J30" s="69"/>
      <c r="K30" s="69"/>
      <c r="L30" s="72">
        <v>15</v>
      </c>
      <c r="M30" s="69"/>
      <c r="N30" s="69"/>
      <c r="O30" s="69"/>
      <c r="P30" s="69"/>
      <c r="Q30" s="75" t="s">
        <v>42</v>
      </c>
      <c r="R30" s="71">
        <v>1</v>
      </c>
      <c r="S30" s="72"/>
      <c r="T30" s="69"/>
      <c r="U30" s="69"/>
      <c r="V30" s="69"/>
      <c r="W30" s="65"/>
      <c r="X30" s="66"/>
      <c r="Y30" s="76"/>
      <c r="Z30" s="68"/>
      <c r="AA30" s="69"/>
      <c r="AB30" s="69"/>
      <c r="AC30" s="69"/>
      <c r="AD30" s="77"/>
      <c r="AE30" s="75"/>
      <c r="AF30" s="71"/>
      <c r="AG30" s="72"/>
      <c r="AH30" s="69"/>
      <c r="AI30" s="69"/>
      <c r="AJ30" s="69"/>
      <c r="AK30" s="77"/>
      <c r="AL30" s="78"/>
      <c r="AM30" s="74"/>
      <c r="AN30" s="68"/>
      <c r="AO30" s="69"/>
      <c r="AP30" s="69"/>
      <c r="AQ30" s="69"/>
      <c r="AR30" s="77"/>
      <c r="AS30" s="75"/>
      <c r="AT30" s="71"/>
      <c r="AU30" s="72"/>
      <c r="AV30" s="69"/>
      <c r="AW30" s="69"/>
      <c r="AX30" s="69"/>
      <c r="AY30" s="69"/>
      <c r="AZ30" s="73"/>
      <c r="BA30" s="74"/>
      <c r="BB30" s="2"/>
    </row>
    <row r="31" spans="1:54" ht="12" customHeight="1">
      <c r="A31" s="98">
        <v>17</v>
      </c>
      <c r="B31" s="140"/>
      <c r="C31" s="53" t="s">
        <v>61</v>
      </c>
      <c r="D31" s="79">
        <v>2</v>
      </c>
      <c r="E31" s="80">
        <v>15</v>
      </c>
      <c r="F31" s="69">
        <v>15</v>
      </c>
      <c r="G31" s="210"/>
      <c r="H31" s="69"/>
      <c r="I31" s="69"/>
      <c r="J31" s="69"/>
      <c r="K31" s="69"/>
      <c r="L31" s="72"/>
      <c r="M31" s="69"/>
      <c r="N31" s="69"/>
      <c r="O31" s="69"/>
      <c r="P31" s="69"/>
      <c r="Q31" s="75"/>
      <c r="R31" s="71"/>
      <c r="S31" s="72"/>
      <c r="T31" s="69"/>
      <c r="U31" s="69"/>
      <c r="V31" s="69"/>
      <c r="W31" s="65"/>
      <c r="X31" s="66"/>
      <c r="Y31" s="76"/>
      <c r="Z31" s="68"/>
      <c r="AA31" s="69"/>
      <c r="AB31" s="69"/>
      <c r="AC31" s="69"/>
      <c r="AD31" s="77"/>
      <c r="AE31" s="75"/>
      <c r="AF31" s="71"/>
      <c r="AG31" s="72">
        <v>15</v>
      </c>
      <c r="AH31" s="69"/>
      <c r="AI31" s="69"/>
      <c r="AJ31" s="69"/>
      <c r="AK31" s="69"/>
      <c r="AL31" s="75" t="s">
        <v>42</v>
      </c>
      <c r="AM31" s="67">
        <v>2</v>
      </c>
      <c r="AN31" s="68"/>
      <c r="AO31" s="69"/>
      <c r="AP31" s="69"/>
      <c r="AQ31" s="69"/>
      <c r="AR31" s="77"/>
      <c r="AS31" s="75"/>
      <c r="AT31" s="71"/>
      <c r="AU31" s="72"/>
      <c r="AV31" s="69"/>
      <c r="AW31" s="69"/>
      <c r="AX31" s="69"/>
      <c r="AY31" s="69"/>
      <c r="AZ31" s="73"/>
      <c r="BA31" s="74"/>
      <c r="BB31" s="2"/>
    </row>
    <row r="32" spans="1:54" ht="12" customHeight="1" thickBot="1">
      <c r="A32" s="97">
        <v>18</v>
      </c>
      <c r="B32" s="141"/>
      <c r="C32" s="53" t="s">
        <v>38</v>
      </c>
      <c r="D32" s="79">
        <v>0</v>
      </c>
      <c r="E32" s="80">
        <v>60</v>
      </c>
      <c r="F32" s="92"/>
      <c r="G32" s="92">
        <v>60</v>
      </c>
      <c r="H32" s="92"/>
      <c r="I32" s="92"/>
      <c r="J32" s="92"/>
      <c r="K32" s="92"/>
      <c r="L32" s="93"/>
      <c r="M32" s="92">
        <v>30</v>
      </c>
      <c r="N32" s="5"/>
      <c r="O32" s="92"/>
      <c r="P32" s="92"/>
      <c r="Q32" s="70" t="s">
        <v>42</v>
      </c>
      <c r="R32" s="94">
        <v>0</v>
      </c>
      <c r="S32" s="93"/>
      <c r="T32" s="92">
        <v>30</v>
      </c>
      <c r="U32" s="92"/>
      <c r="V32" s="92"/>
      <c r="W32" s="65"/>
      <c r="X32" s="66" t="s">
        <v>42</v>
      </c>
      <c r="Y32" s="124">
        <v>0</v>
      </c>
      <c r="Z32" s="95"/>
      <c r="AA32" s="92"/>
      <c r="AB32" s="92"/>
      <c r="AC32" s="92"/>
      <c r="AD32" s="65"/>
      <c r="AE32" s="70"/>
      <c r="AF32" s="94"/>
      <c r="AG32" s="93"/>
      <c r="AH32" s="92"/>
      <c r="AI32" s="92"/>
      <c r="AJ32" s="92"/>
      <c r="AK32" s="65"/>
      <c r="AL32" s="66"/>
      <c r="AM32" s="67"/>
      <c r="AN32" s="95"/>
      <c r="AO32" s="92"/>
      <c r="AP32" s="92"/>
      <c r="AQ32" s="92"/>
      <c r="AR32" s="65"/>
      <c r="AS32" s="70"/>
      <c r="AT32" s="94"/>
      <c r="AU32" s="93"/>
      <c r="AV32" s="92"/>
      <c r="AW32" s="92"/>
      <c r="AX32" s="92"/>
      <c r="AY32" s="92"/>
      <c r="AZ32" s="135"/>
      <c r="BA32" s="67"/>
      <c r="BB32" s="2"/>
    </row>
    <row r="33" spans="1:54" ht="12" customHeight="1" thickBot="1">
      <c r="A33" s="224" t="s">
        <v>20</v>
      </c>
      <c r="B33" s="225"/>
      <c r="C33" s="226"/>
      <c r="D33" s="33">
        <f>SUM(D14:D32)</f>
        <v>102</v>
      </c>
      <c r="E33" s="33">
        <f aca="true" t="shared" si="0" ref="E33:BA33">SUM(E14:E32)</f>
        <v>1335</v>
      </c>
      <c r="F33" s="33">
        <f t="shared" si="0"/>
        <v>270</v>
      </c>
      <c r="G33" s="33">
        <f t="shared" si="0"/>
        <v>60</v>
      </c>
      <c r="H33" s="33">
        <f t="shared" si="0"/>
        <v>0</v>
      </c>
      <c r="I33" s="33">
        <f t="shared" si="0"/>
        <v>990</v>
      </c>
      <c r="J33" s="33">
        <f t="shared" si="0"/>
        <v>1005</v>
      </c>
      <c r="K33" s="33">
        <f t="shared" si="0"/>
        <v>0</v>
      </c>
      <c r="L33" s="33">
        <f t="shared" si="0"/>
        <v>75</v>
      </c>
      <c r="M33" s="33">
        <f t="shared" si="0"/>
        <v>30</v>
      </c>
      <c r="N33" s="33">
        <f t="shared" si="0"/>
        <v>0</v>
      </c>
      <c r="O33" s="33">
        <f t="shared" si="0"/>
        <v>240</v>
      </c>
      <c r="P33" s="33">
        <f t="shared" si="0"/>
        <v>0</v>
      </c>
      <c r="Q33" s="33">
        <f t="shared" si="0"/>
        <v>0</v>
      </c>
      <c r="R33" s="33">
        <f t="shared" si="0"/>
        <v>24</v>
      </c>
      <c r="S33" s="33">
        <f t="shared" si="0"/>
        <v>60</v>
      </c>
      <c r="T33" s="33">
        <f t="shared" si="0"/>
        <v>30</v>
      </c>
      <c r="U33" s="33">
        <f t="shared" si="0"/>
        <v>0</v>
      </c>
      <c r="V33" s="33">
        <f t="shared" si="0"/>
        <v>210</v>
      </c>
      <c r="W33" s="33">
        <f t="shared" si="0"/>
        <v>0</v>
      </c>
      <c r="X33" s="33">
        <f t="shared" si="0"/>
        <v>0</v>
      </c>
      <c r="Y33" s="33">
        <f t="shared" si="0"/>
        <v>24</v>
      </c>
      <c r="Z33" s="33">
        <f t="shared" si="0"/>
        <v>60</v>
      </c>
      <c r="AA33" s="33">
        <f t="shared" si="0"/>
        <v>0</v>
      </c>
      <c r="AB33" s="33">
        <f t="shared" si="0"/>
        <v>0</v>
      </c>
      <c r="AC33" s="33">
        <f t="shared" si="0"/>
        <v>240</v>
      </c>
      <c r="AD33" s="33">
        <f t="shared" si="0"/>
        <v>0</v>
      </c>
      <c r="AE33" s="33">
        <f t="shared" si="0"/>
        <v>0</v>
      </c>
      <c r="AF33" s="33">
        <f t="shared" si="0"/>
        <v>22</v>
      </c>
      <c r="AG33" s="33">
        <f t="shared" si="0"/>
        <v>75</v>
      </c>
      <c r="AH33" s="33">
        <f t="shared" si="0"/>
        <v>0</v>
      </c>
      <c r="AI33" s="33">
        <f t="shared" si="0"/>
        <v>0</v>
      </c>
      <c r="AJ33" s="33">
        <f t="shared" si="0"/>
        <v>135</v>
      </c>
      <c r="AK33" s="33">
        <f t="shared" si="0"/>
        <v>0</v>
      </c>
      <c r="AL33" s="33">
        <f t="shared" si="0"/>
        <v>0</v>
      </c>
      <c r="AM33" s="33">
        <f t="shared" si="0"/>
        <v>18</v>
      </c>
      <c r="AN33" s="33">
        <f t="shared" si="0"/>
        <v>0</v>
      </c>
      <c r="AO33" s="33">
        <f t="shared" si="0"/>
        <v>0</v>
      </c>
      <c r="AP33" s="33">
        <f t="shared" si="0"/>
        <v>0</v>
      </c>
      <c r="AQ33" s="33">
        <f t="shared" si="0"/>
        <v>90</v>
      </c>
      <c r="AR33" s="33">
        <f t="shared" si="0"/>
        <v>0</v>
      </c>
      <c r="AS33" s="33">
        <f t="shared" si="0"/>
        <v>0</v>
      </c>
      <c r="AT33" s="33">
        <f t="shared" si="0"/>
        <v>6</v>
      </c>
      <c r="AU33" s="33">
        <f t="shared" si="0"/>
        <v>0</v>
      </c>
      <c r="AV33" s="33">
        <f t="shared" si="0"/>
        <v>0</v>
      </c>
      <c r="AW33" s="33">
        <f t="shared" si="0"/>
        <v>0</v>
      </c>
      <c r="AX33" s="33">
        <f t="shared" si="0"/>
        <v>90</v>
      </c>
      <c r="AY33" s="33">
        <f t="shared" si="0"/>
        <v>0</v>
      </c>
      <c r="AZ33" s="33">
        <f t="shared" si="0"/>
        <v>0</v>
      </c>
      <c r="BA33" s="33">
        <f t="shared" si="0"/>
        <v>8</v>
      </c>
      <c r="BB33" s="2"/>
    </row>
    <row r="34" spans="1:54" ht="12" customHeight="1">
      <c r="A34" s="238" t="s">
        <v>57</v>
      </c>
      <c r="B34" s="239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263"/>
      <c r="AW34" s="263"/>
      <c r="AX34" s="263"/>
      <c r="AY34" s="263"/>
      <c r="AZ34" s="263"/>
      <c r="BA34" s="264"/>
      <c r="BB34" s="2"/>
    </row>
    <row r="35" spans="1:54" ht="12" customHeight="1">
      <c r="A35" s="93">
        <v>19</v>
      </c>
      <c r="B35" s="141"/>
      <c r="C35" s="112" t="s">
        <v>48</v>
      </c>
      <c r="D35" s="113">
        <v>2</v>
      </c>
      <c r="E35" s="114">
        <v>15</v>
      </c>
      <c r="F35" s="149">
        <v>15</v>
      </c>
      <c r="G35" s="115"/>
      <c r="H35" s="92"/>
      <c r="I35" s="92"/>
      <c r="J35" s="92"/>
      <c r="K35" s="92"/>
      <c r="L35" s="93">
        <v>15</v>
      </c>
      <c r="M35" s="92"/>
      <c r="N35" s="92"/>
      <c r="O35" s="92"/>
      <c r="P35" s="92"/>
      <c r="Q35" s="70" t="s">
        <v>42</v>
      </c>
      <c r="R35" s="94">
        <v>2</v>
      </c>
      <c r="S35" s="93"/>
      <c r="T35" s="92"/>
      <c r="U35" s="92"/>
      <c r="V35" s="92"/>
      <c r="W35" s="65"/>
      <c r="X35" s="66"/>
      <c r="Y35" s="124"/>
      <c r="Z35" s="95"/>
      <c r="AA35" s="92"/>
      <c r="AB35" s="92"/>
      <c r="AC35" s="92"/>
      <c r="AD35" s="65"/>
      <c r="AE35" s="70"/>
      <c r="AF35" s="94"/>
      <c r="AG35" s="93"/>
      <c r="AH35" s="92"/>
      <c r="AI35" s="92"/>
      <c r="AJ35" s="92"/>
      <c r="AK35" s="65"/>
      <c r="AL35" s="66"/>
      <c r="AM35" s="67"/>
      <c r="AN35" s="95"/>
      <c r="AO35" s="105"/>
      <c r="AP35" s="105"/>
      <c r="AQ35" s="105"/>
      <c r="AR35" s="109"/>
      <c r="AS35" s="107"/>
      <c r="AT35" s="108"/>
      <c r="AU35" s="106"/>
      <c r="AV35" s="105"/>
      <c r="AW35" s="105"/>
      <c r="AX35" s="105"/>
      <c r="AY35" s="105"/>
      <c r="AZ35" s="111"/>
      <c r="BA35" s="110"/>
      <c r="BB35" s="2"/>
    </row>
    <row r="36" spans="1:54" ht="12" customHeight="1">
      <c r="A36" s="72">
        <v>20</v>
      </c>
      <c r="B36" s="140"/>
      <c r="C36" s="177" t="s">
        <v>64</v>
      </c>
      <c r="D36" s="113">
        <v>2</v>
      </c>
      <c r="E36" s="114">
        <v>30</v>
      </c>
      <c r="F36" s="5"/>
      <c r="G36" s="115"/>
      <c r="H36" s="69"/>
      <c r="I36" s="69"/>
      <c r="J36" s="149">
        <v>30</v>
      </c>
      <c r="K36" s="69"/>
      <c r="L36" s="169"/>
      <c r="M36" s="69"/>
      <c r="N36" s="69"/>
      <c r="O36" s="69"/>
      <c r="P36" s="69"/>
      <c r="Q36" s="165"/>
      <c r="R36" s="170"/>
      <c r="S36" s="171"/>
      <c r="T36" s="69"/>
      <c r="U36" s="69"/>
      <c r="V36" s="69"/>
      <c r="W36" s="65"/>
      <c r="X36" s="164"/>
      <c r="Y36" s="174"/>
      <c r="Z36" s="97"/>
      <c r="AA36" s="69"/>
      <c r="AB36" s="69"/>
      <c r="AC36" s="69"/>
      <c r="AD36" s="77"/>
      <c r="AE36" s="75"/>
      <c r="AF36" s="67"/>
      <c r="AG36" s="68"/>
      <c r="AH36" s="69"/>
      <c r="AI36" s="69"/>
      <c r="AJ36" s="69"/>
      <c r="AK36" s="77"/>
      <c r="AL36" s="78"/>
      <c r="AM36" s="74"/>
      <c r="AN36" s="68"/>
      <c r="AO36" s="69"/>
      <c r="AP36" s="69"/>
      <c r="AQ36" s="69">
        <v>30</v>
      </c>
      <c r="AR36" s="77"/>
      <c r="AS36" s="75" t="s">
        <v>42</v>
      </c>
      <c r="AT36" s="71">
        <v>2</v>
      </c>
      <c r="AU36" s="72"/>
      <c r="AV36" s="69"/>
      <c r="AW36" s="69"/>
      <c r="AX36" s="69"/>
      <c r="AY36" s="69"/>
      <c r="AZ36" s="73"/>
      <c r="BA36" s="74"/>
      <c r="BB36" s="2"/>
    </row>
    <row r="37" spans="1:54" ht="12" customHeight="1">
      <c r="A37" s="72">
        <v>21</v>
      </c>
      <c r="B37" s="140"/>
      <c r="C37" s="112" t="s">
        <v>49</v>
      </c>
      <c r="D37" s="113">
        <v>2</v>
      </c>
      <c r="E37" s="114">
        <v>30</v>
      </c>
      <c r="F37" s="149">
        <v>30</v>
      </c>
      <c r="G37" s="115"/>
      <c r="H37" s="69"/>
      <c r="I37" s="69"/>
      <c r="J37" s="69"/>
      <c r="K37" s="69"/>
      <c r="L37" s="72"/>
      <c r="M37" s="69"/>
      <c r="N37" s="69"/>
      <c r="O37" s="69"/>
      <c r="P37" s="69"/>
      <c r="Q37" s="75"/>
      <c r="R37" s="71"/>
      <c r="S37" s="72"/>
      <c r="T37" s="69"/>
      <c r="U37" s="69"/>
      <c r="V37" s="69"/>
      <c r="W37" s="65"/>
      <c r="X37" s="66"/>
      <c r="Y37" s="76"/>
      <c r="Z37" s="68">
        <v>30</v>
      </c>
      <c r="AA37" s="69"/>
      <c r="AB37" s="69"/>
      <c r="AC37" s="69"/>
      <c r="AD37" s="77"/>
      <c r="AE37" s="75" t="s">
        <v>43</v>
      </c>
      <c r="AF37" s="74">
        <v>2</v>
      </c>
      <c r="AG37" s="68"/>
      <c r="AH37" s="69"/>
      <c r="AI37" s="69"/>
      <c r="AJ37" s="69"/>
      <c r="AK37" s="77"/>
      <c r="AL37" s="75"/>
      <c r="AM37" s="67"/>
      <c r="AN37" s="68"/>
      <c r="AO37" s="69"/>
      <c r="AP37" s="69"/>
      <c r="AQ37" s="69"/>
      <c r="AR37" s="77"/>
      <c r="AS37" s="75"/>
      <c r="AT37" s="71"/>
      <c r="AU37" s="72"/>
      <c r="AV37" s="69"/>
      <c r="AW37" s="69"/>
      <c r="AX37" s="69"/>
      <c r="AY37" s="69"/>
      <c r="AZ37" s="73"/>
      <c r="BA37" s="74"/>
      <c r="BB37" s="2"/>
    </row>
    <row r="38" spans="1:54" ht="12" customHeight="1">
      <c r="A38" s="72">
        <v>22</v>
      </c>
      <c r="B38" s="140"/>
      <c r="C38" s="112" t="s">
        <v>50</v>
      </c>
      <c r="D38" s="113">
        <f>SUM(R38,Y38,AF38,AM38,AT38,BA38)</f>
        <v>4</v>
      </c>
      <c r="E38" s="114">
        <v>60</v>
      </c>
      <c r="F38" s="149"/>
      <c r="G38" s="115"/>
      <c r="H38" s="69"/>
      <c r="I38" s="69">
        <v>60</v>
      </c>
      <c r="J38" s="69">
        <v>60</v>
      </c>
      <c r="K38" s="69"/>
      <c r="L38" s="72"/>
      <c r="M38" s="69"/>
      <c r="N38" s="69"/>
      <c r="O38" s="69">
        <v>30</v>
      </c>
      <c r="P38" s="77"/>
      <c r="Q38" s="75" t="s">
        <v>42</v>
      </c>
      <c r="R38" s="71">
        <v>2</v>
      </c>
      <c r="S38" s="72"/>
      <c r="T38" s="69"/>
      <c r="U38" s="69"/>
      <c r="V38" s="69">
        <v>30</v>
      </c>
      <c r="W38" s="77"/>
      <c r="X38" s="75" t="s">
        <v>42</v>
      </c>
      <c r="Y38" s="74">
        <v>2</v>
      </c>
      <c r="Z38" s="68"/>
      <c r="AA38" s="69"/>
      <c r="AB38" s="69"/>
      <c r="AC38" s="69"/>
      <c r="AD38" s="77"/>
      <c r="AE38" s="75"/>
      <c r="AF38" s="71"/>
      <c r="AG38" s="72"/>
      <c r="AH38" s="69"/>
      <c r="AI38" s="69"/>
      <c r="AJ38" s="69"/>
      <c r="AK38" s="77"/>
      <c r="AL38" s="75"/>
      <c r="AM38" s="74"/>
      <c r="AN38" s="68"/>
      <c r="AO38" s="69"/>
      <c r="AP38" s="69"/>
      <c r="AQ38" s="69"/>
      <c r="AR38" s="77"/>
      <c r="AS38" s="75"/>
      <c r="AT38" s="71"/>
      <c r="AU38" s="72"/>
      <c r="AV38" s="69"/>
      <c r="AW38" s="69"/>
      <c r="AX38" s="69"/>
      <c r="AY38" s="69"/>
      <c r="AZ38" s="73"/>
      <c r="BA38" s="74"/>
      <c r="BB38" s="2"/>
    </row>
    <row r="39" spans="1:54" ht="12" customHeight="1">
      <c r="A39" s="72">
        <v>23</v>
      </c>
      <c r="B39" s="140"/>
      <c r="C39" s="112" t="s">
        <v>51</v>
      </c>
      <c r="D39" s="113">
        <f>SUM(R39,Y39,AF39,AM39,AT39,BA39)</f>
        <v>5</v>
      </c>
      <c r="E39" s="114">
        <v>75</v>
      </c>
      <c r="F39" s="149"/>
      <c r="G39" s="115"/>
      <c r="H39" s="69"/>
      <c r="I39" s="69">
        <v>75</v>
      </c>
      <c r="J39" s="69">
        <v>75</v>
      </c>
      <c r="K39" s="69"/>
      <c r="L39" s="72"/>
      <c r="M39" s="69"/>
      <c r="N39" s="69"/>
      <c r="O39" s="69"/>
      <c r="P39" s="69"/>
      <c r="Q39" s="75"/>
      <c r="R39" s="71"/>
      <c r="S39" s="72"/>
      <c r="T39" s="69"/>
      <c r="U39" s="69"/>
      <c r="V39" s="69"/>
      <c r="W39" s="65"/>
      <c r="X39" s="66"/>
      <c r="Y39" s="76"/>
      <c r="Z39" s="68"/>
      <c r="AA39" s="69"/>
      <c r="AB39" s="69"/>
      <c r="AC39" s="69"/>
      <c r="AD39" s="77"/>
      <c r="AE39" s="75"/>
      <c r="AF39" s="71"/>
      <c r="AG39" s="72"/>
      <c r="AH39" s="69"/>
      <c r="AI39" s="69"/>
      <c r="AJ39" s="69">
        <v>30</v>
      </c>
      <c r="AK39" s="77"/>
      <c r="AL39" s="78" t="s">
        <v>42</v>
      </c>
      <c r="AM39" s="74">
        <v>2</v>
      </c>
      <c r="AN39" s="68"/>
      <c r="AO39" s="69"/>
      <c r="AP39" s="69"/>
      <c r="AQ39" s="69">
        <v>45</v>
      </c>
      <c r="AR39" s="77"/>
      <c r="AS39" s="75" t="s">
        <v>42</v>
      </c>
      <c r="AT39" s="71">
        <v>3</v>
      </c>
      <c r="AU39" s="72"/>
      <c r="AV39" s="69"/>
      <c r="AW39" s="69"/>
      <c r="AX39" s="69"/>
      <c r="AY39" s="69"/>
      <c r="AZ39" s="73"/>
      <c r="BA39" s="74"/>
      <c r="BB39" s="2"/>
    </row>
    <row r="40" spans="1:54" ht="12" customHeight="1">
      <c r="A40" s="72">
        <v>24</v>
      </c>
      <c r="B40" s="140"/>
      <c r="C40" s="112" t="s">
        <v>52</v>
      </c>
      <c r="D40" s="113">
        <f>SUM(R40,Y40,AM40,AT40,BA40)</f>
        <v>7</v>
      </c>
      <c r="E40" s="116">
        <v>105</v>
      </c>
      <c r="F40" s="149">
        <v>15</v>
      </c>
      <c r="G40" s="115"/>
      <c r="H40" s="65"/>
      <c r="I40" s="125">
        <v>90</v>
      </c>
      <c r="J40" s="147">
        <v>90</v>
      </c>
      <c r="K40" s="69"/>
      <c r="L40" s="72"/>
      <c r="M40" s="69"/>
      <c r="N40" s="69"/>
      <c r="O40" s="69"/>
      <c r="P40" s="69"/>
      <c r="Q40" s="75"/>
      <c r="R40" s="71"/>
      <c r="S40" s="72"/>
      <c r="T40" s="69"/>
      <c r="U40" s="69"/>
      <c r="V40" s="69"/>
      <c r="W40" s="65"/>
      <c r="X40" s="66"/>
      <c r="Y40" s="76"/>
      <c r="Z40" s="68"/>
      <c r="AA40" s="69"/>
      <c r="AB40" s="69"/>
      <c r="AC40" s="69"/>
      <c r="AD40" s="77"/>
      <c r="AE40" s="75"/>
      <c r="AF40" s="71"/>
      <c r="AG40" s="72">
        <v>15</v>
      </c>
      <c r="AH40" s="69"/>
      <c r="AI40" s="69"/>
      <c r="AJ40" s="69">
        <v>30</v>
      </c>
      <c r="AK40" s="77"/>
      <c r="AL40" s="78" t="s">
        <v>42</v>
      </c>
      <c r="AM40" s="74">
        <v>3</v>
      </c>
      <c r="AN40" s="68"/>
      <c r="AO40" s="69"/>
      <c r="AP40" s="69"/>
      <c r="AQ40" s="69">
        <v>60</v>
      </c>
      <c r="AR40" s="77"/>
      <c r="AS40" s="75" t="s">
        <v>43</v>
      </c>
      <c r="AT40" s="71">
        <v>4</v>
      </c>
      <c r="AU40" s="72"/>
      <c r="AV40" s="69"/>
      <c r="AW40" s="69"/>
      <c r="AX40" s="69"/>
      <c r="AY40" s="69"/>
      <c r="AZ40" s="73"/>
      <c r="BA40" s="166"/>
      <c r="BB40" s="2"/>
    </row>
    <row r="41" spans="1:54" ht="12" customHeight="1" thickBot="1">
      <c r="A41" s="93">
        <v>25</v>
      </c>
      <c r="B41" s="142"/>
      <c r="C41" s="117" t="s">
        <v>53</v>
      </c>
      <c r="D41" s="118">
        <f>SUM(R41,Y41,AM41,BA41)</f>
        <v>2</v>
      </c>
      <c r="E41" s="119">
        <v>30</v>
      </c>
      <c r="F41" s="150"/>
      <c r="G41" s="120"/>
      <c r="H41" s="121"/>
      <c r="I41" s="121">
        <v>30</v>
      </c>
      <c r="J41" s="148">
        <v>30</v>
      </c>
      <c r="K41" s="92"/>
      <c r="L41" s="93"/>
      <c r="M41" s="92"/>
      <c r="N41" s="92"/>
      <c r="O41" s="92"/>
      <c r="P41" s="92"/>
      <c r="Q41" s="70"/>
      <c r="R41" s="94"/>
      <c r="S41" s="93"/>
      <c r="T41" s="92"/>
      <c r="U41" s="148"/>
      <c r="V41" s="92">
        <v>30</v>
      </c>
      <c r="W41" s="122"/>
      <c r="X41" s="123" t="s">
        <v>42</v>
      </c>
      <c r="Y41" s="134">
        <v>2</v>
      </c>
      <c r="Z41" s="95"/>
      <c r="AA41" s="92"/>
      <c r="AB41" s="92"/>
      <c r="AC41" s="92"/>
      <c r="AD41" s="65"/>
      <c r="AE41" s="70"/>
      <c r="AF41" s="94"/>
      <c r="AG41" s="93"/>
      <c r="AH41" s="92"/>
      <c r="AI41" s="92"/>
      <c r="AJ41" s="92"/>
      <c r="AK41" s="65"/>
      <c r="AL41" s="66"/>
      <c r="AM41" s="67"/>
      <c r="AN41" s="95"/>
      <c r="AO41" s="92"/>
      <c r="AP41" s="92"/>
      <c r="AQ41" s="92"/>
      <c r="AR41" s="65"/>
      <c r="AS41" s="70"/>
      <c r="AT41" s="94"/>
      <c r="AU41" s="93"/>
      <c r="AV41" s="92"/>
      <c r="AW41" s="92"/>
      <c r="AX41" s="92"/>
      <c r="AY41" s="92"/>
      <c r="AZ41" s="135"/>
      <c r="BA41" s="67"/>
      <c r="BB41" s="2"/>
    </row>
    <row r="42" spans="1:54" ht="12" customHeight="1" thickBot="1">
      <c r="A42" s="224" t="s">
        <v>56</v>
      </c>
      <c r="B42" s="225"/>
      <c r="C42" s="226"/>
      <c r="D42" s="96">
        <f aca="true" t="shared" si="1" ref="D42:P42">SUM(D35:D41)</f>
        <v>24</v>
      </c>
      <c r="E42" s="33">
        <f t="shared" si="1"/>
        <v>345</v>
      </c>
      <c r="F42" s="34">
        <f t="shared" si="1"/>
        <v>60</v>
      </c>
      <c r="G42" s="35">
        <f t="shared" si="1"/>
        <v>0</v>
      </c>
      <c r="H42" s="35">
        <f t="shared" si="1"/>
        <v>0</v>
      </c>
      <c r="I42" s="35">
        <f t="shared" si="1"/>
        <v>255</v>
      </c>
      <c r="J42" s="35">
        <f>SUM(J35:J41)</f>
        <v>285</v>
      </c>
      <c r="K42" s="35">
        <f t="shared" si="1"/>
        <v>0</v>
      </c>
      <c r="L42" s="36">
        <f t="shared" si="1"/>
        <v>15</v>
      </c>
      <c r="M42" s="34">
        <f t="shared" si="1"/>
        <v>0</v>
      </c>
      <c r="N42" s="35">
        <f t="shared" si="1"/>
        <v>0</v>
      </c>
      <c r="O42" s="35">
        <f t="shared" si="1"/>
        <v>30</v>
      </c>
      <c r="P42" s="35">
        <f t="shared" si="1"/>
        <v>0</v>
      </c>
      <c r="Q42" s="34"/>
      <c r="R42" s="37">
        <f aca="true" t="shared" si="2" ref="R42:W42">SUM(R35:R41)</f>
        <v>4</v>
      </c>
      <c r="S42" s="36">
        <f t="shared" si="2"/>
        <v>0</v>
      </c>
      <c r="T42" s="186">
        <f t="shared" si="2"/>
        <v>0</v>
      </c>
      <c r="U42" s="187">
        <f t="shared" si="2"/>
        <v>0</v>
      </c>
      <c r="V42" s="38">
        <f t="shared" si="2"/>
        <v>60</v>
      </c>
      <c r="W42" s="187">
        <f t="shared" si="2"/>
        <v>0</v>
      </c>
      <c r="X42" s="33"/>
      <c r="Y42" s="37">
        <f aca="true" t="shared" si="3" ref="Y42:AD42">SUM(Y35:Y41)</f>
        <v>4</v>
      </c>
      <c r="Z42" s="33">
        <f t="shared" si="3"/>
        <v>30</v>
      </c>
      <c r="AA42" s="34">
        <f t="shared" si="3"/>
        <v>0</v>
      </c>
      <c r="AB42" s="35">
        <f t="shared" si="3"/>
        <v>0</v>
      </c>
      <c r="AC42" s="35">
        <f t="shared" si="3"/>
        <v>0</v>
      </c>
      <c r="AD42" s="34">
        <f t="shared" si="3"/>
        <v>0</v>
      </c>
      <c r="AE42" s="34"/>
      <c r="AF42" s="38">
        <f aca="true" t="shared" si="4" ref="AF42:AK42">SUM(AF35:AF41)</f>
        <v>2</v>
      </c>
      <c r="AG42" s="36">
        <f t="shared" si="4"/>
        <v>15</v>
      </c>
      <c r="AH42" s="34">
        <f t="shared" si="4"/>
        <v>0</v>
      </c>
      <c r="AI42" s="35">
        <f t="shared" si="4"/>
        <v>0</v>
      </c>
      <c r="AJ42" s="35">
        <f t="shared" si="4"/>
        <v>60</v>
      </c>
      <c r="AK42" s="34">
        <f t="shared" si="4"/>
        <v>0</v>
      </c>
      <c r="AL42" s="33"/>
      <c r="AM42" s="39">
        <f aca="true" t="shared" si="5" ref="AM42:AR42">SUM(AM35:AM41)</f>
        <v>5</v>
      </c>
      <c r="AN42" s="33">
        <f t="shared" si="5"/>
        <v>0</v>
      </c>
      <c r="AO42" s="34">
        <f t="shared" si="5"/>
        <v>0</v>
      </c>
      <c r="AP42" s="35">
        <f t="shared" si="5"/>
        <v>0</v>
      </c>
      <c r="AQ42" s="35">
        <f t="shared" si="5"/>
        <v>135</v>
      </c>
      <c r="AR42" s="34">
        <f t="shared" si="5"/>
        <v>0</v>
      </c>
      <c r="AS42" s="34"/>
      <c r="AT42" s="38">
        <f aca="true" t="shared" si="6" ref="AT42:AY42">SUM(AT35:AT41)</f>
        <v>9</v>
      </c>
      <c r="AU42" s="36">
        <f t="shared" si="6"/>
        <v>0</v>
      </c>
      <c r="AV42" s="34">
        <f t="shared" si="6"/>
        <v>0</v>
      </c>
      <c r="AW42" s="35">
        <f t="shared" si="6"/>
        <v>0</v>
      </c>
      <c r="AX42" s="35">
        <f t="shared" si="6"/>
        <v>0</v>
      </c>
      <c r="AY42" s="35">
        <f t="shared" si="6"/>
        <v>0</v>
      </c>
      <c r="AZ42" s="35"/>
      <c r="BA42" s="39">
        <f>SUM(BA35:BA41)</f>
        <v>0</v>
      </c>
      <c r="BB42" s="2"/>
    </row>
    <row r="43" spans="1:54" ht="12" customHeight="1">
      <c r="A43" s="238" t="s">
        <v>54</v>
      </c>
      <c r="B43" s="239"/>
      <c r="C43" s="240"/>
      <c r="D43" s="240"/>
      <c r="E43" s="240"/>
      <c r="F43" s="240"/>
      <c r="G43" s="240"/>
      <c r="H43" s="240"/>
      <c r="I43" s="240"/>
      <c r="J43" s="240"/>
      <c r="K43" s="240"/>
      <c r="L43" s="241"/>
      <c r="M43" s="241"/>
      <c r="N43" s="241"/>
      <c r="O43" s="241"/>
      <c r="P43" s="241"/>
      <c r="Q43" s="241"/>
      <c r="R43" s="241"/>
      <c r="S43" s="240"/>
      <c r="T43" s="240"/>
      <c r="U43" s="241"/>
      <c r="V43" s="240"/>
      <c r="W43" s="241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2"/>
      <c r="BB43" s="2"/>
    </row>
    <row r="44" spans="1:54" ht="12" customHeight="1">
      <c r="A44" s="97">
        <v>26</v>
      </c>
      <c r="B44" s="141"/>
      <c r="C44" s="53" t="s">
        <v>72</v>
      </c>
      <c r="D44" s="79">
        <f>SUM(R44,Y44,AF44,AM44,AT44,BA44)</f>
        <v>8</v>
      </c>
      <c r="E44" s="91">
        <v>120</v>
      </c>
      <c r="F44" s="92"/>
      <c r="G44" s="92"/>
      <c r="H44" s="92"/>
      <c r="I44" s="92">
        <v>120</v>
      </c>
      <c r="J44" s="92">
        <v>120</v>
      </c>
      <c r="K44" s="92"/>
      <c r="L44" s="93"/>
      <c r="M44" s="92"/>
      <c r="N44" s="92"/>
      <c r="O44" s="92"/>
      <c r="P44" s="65"/>
      <c r="Q44" s="66"/>
      <c r="R44" s="94"/>
      <c r="S44" s="93"/>
      <c r="T44" s="92"/>
      <c r="U44" s="92"/>
      <c r="V44" s="92"/>
      <c r="W44" s="65"/>
      <c r="X44" s="66"/>
      <c r="Y44" s="173"/>
      <c r="Z44" s="97"/>
      <c r="AA44" s="92"/>
      <c r="AB44" s="92"/>
      <c r="AC44" s="92">
        <v>30</v>
      </c>
      <c r="AD44" s="65"/>
      <c r="AE44" s="66" t="s">
        <v>42</v>
      </c>
      <c r="AF44" s="94">
        <v>2</v>
      </c>
      <c r="AG44" s="93"/>
      <c r="AH44" s="92"/>
      <c r="AI44" s="92"/>
      <c r="AJ44" s="92">
        <v>30</v>
      </c>
      <c r="AK44" s="65"/>
      <c r="AL44" s="66" t="s">
        <v>42</v>
      </c>
      <c r="AM44" s="67">
        <v>2</v>
      </c>
      <c r="AN44" s="95"/>
      <c r="AO44" s="92"/>
      <c r="AP44" s="92"/>
      <c r="AQ44" s="92">
        <v>30</v>
      </c>
      <c r="AR44" s="65"/>
      <c r="AS44" s="78" t="s">
        <v>42</v>
      </c>
      <c r="AT44" s="94">
        <v>2</v>
      </c>
      <c r="AU44" s="97"/>
      <c r="AV44" s="92"/>
      <c r="AW44" s="92"/>
      <c r="AX44" s="92">
        <v>30</v>
      </c>
      <c r="AY44" s="65"/>
      <c r="AZ44" s="66" t="s">
        <v>43</v>
      </c>
      <c r="BA44" s="124">
        <v>2</v>
      </c>
      <c r="BB44" s="2"/>
    </row>
    <row r="45" spans="1:54" ht="12" customHeight="1">
      <c r="A45" s="59">
        <v>27</v>
      </c>
      <c r="B45" s="140"/>
      <c r="C45" s="54" t="s">
        <v>68</v>
      </c>
      <c r="D45" s="81">
        <v>15</v>
      </c>
      <c r="E45" s="80">
        <v>195</v>
      </c>
      <c r="F45" s="69"/>
      <c r="G45" s="69"/>
      <c r="H45" s="69"/>
      <c r="I45" s="69">
        <v>225</v>
      </c>
      <c r="J45" s="69">
        <v>195</v>
      </c>
      <c r="K45" s="69"/>
      <c r="L45" s="72"/>
      <c r="M45" s="69"/>
      <c r="N45" s="69"/>
      <c r="O45" s="77">
        <v>30</v>
      </c>
      <c r="P45" s="165"/>
      <c r="Q45" s="78" t="s">
        <v>42</v>
      </c>
      <c r="R45" s="71">
        <v>2</v>
      </c>
      <c r="S45" s="72"/>
      <c r="T45" s="69"/>
      <c r="U45" s="69"/>
      <c r="V45" s="183"/>
      <c r="W45" s="77"/>
      <c r="X45" s="78"/>
      <c r="Y45" s="182"/>
      <c r="Z45" s="72"/>
      <c r="AA45" s="69"/>
      <c r="AB45" s="69"/>
      <c r="AC45" s="69">
        <v>30</v>
      </c>
      <c r="AD45" s="77"/>
      <c r="AE45" s="78" t="s">
        <v>42</v>
      </c>
      <c r="AF45" s="71">
        <v>2</v>
      </c>
      <c r="AG45" s="72"/>
      <c r="AH45" s="69"/>
      <c r="AI45" s="69"/>
      <c r="AJ45" s="69">
        <v>45</v>
      </c>
      <c r="AK45" s="77"/>
      <c r="AL45" s="78" t="s">
        <v>42</v>
      </c>
      <c r="AM45" s="71">
        <v>3</v>
      </c>
      <c r="AN45" s="72"/>
      <c r="AO45" s="69"/>
      <c r="AP45" s="69"/>
      <c r="AQ45" s="69">
        <v>60</v>
      </c>
      <c r="AR45" s="77"/>
      <c r="AS45" s="78" t="s">
        <v>42</v>
      </c>
      <c r="AT45" s="71">
        <v>4</v>
      </c>
      <c r="AU45" s="98"/>
      <c r="AV45" s="69"/>
      <c r="AW45" s="69"/>
      <c r="AX45" s="69">
        <v>30</v>
      </c>
      <c r="AY45" s="77"/>
      <c r="AZ45" s="78" t="s">
        <v>42</v>
      </c>
      <c r="BA45" s="67">
        <v>4</v>
      </c>
      <c r="BB45" s="2"/>
    </row>
    <row r="46" spans="1:54" ht="12" customHeight="1">
      <c r="A46" s="98">
        <v>28</v>
      </c>
      <c r="B46" s="140"/>
      <c r="C46" s="55" t="s">
        <v>74</v>
      </c>
      <c r="D46" s="81">
        <v>8</v>
      </c>
      <c r="E46" s="80">
        <v>120</v>
      </c>
      <c r="F46" s="69"/>
      <c r="G46" s="69"/>
      <c r="H46" s="69"/>
      <c r="I46" s="69">
        <v>180</v>
      </c>
      <c r="J46" s="69">
        <v>120</v>
      </c>
      <c r="K46" s="69"/>
      <c r="L46" s="72"/>
      <c r="M46" s="69"/>
      <c r="N46" s="69"/>
      <c r="O46" s="69"/>
      <c r="P46" s="77"/>
      <c r="Q46" s="78"/>
      <c r="R46" s="71"/>
      <c r="S46" s="72"/>
      <c r="T46" s="69"/>
      <c r="U46" s="69"/>
      <c r="V46" s="69"/>
      <c r="W46" s="77"/>
      <c r="X46" s="75"/>
      <c r="Y46" s="76"/>
      <c r="Z46" s="72"/>
      <c r="AA46" s="69"/>
      <c r="AB46" s="69"/>
      <c r="AC46" s="69">
        <v>30</v>
      </c>
      <c r="AD46" s="77"/>
      <c r="AE46" s="75" t="s">
        <v>42</v>
      </c>
      <c r="AF46" s="76">
        <v>2</v>
      </c>
      <c r="AG46" s="72"/>
      <c r="AH46" s="69"/>
      <c r="AI46" s="69"/>
      <c r="AJ46" s="69">
        <v>30</v>
      </c>
      <c r="AK46" s="77"/>
      <c r="AL46" s="75" t="s">
        <v>42</v>
      </c>
      <c r="AM46" s="76">
        <v>2</v>
      </c>
      <c r="AN46" s="72"/>
      <c r="AO46" s="69"/>
      <c r="AP46" s="69"/>
      <c r="AQ46" s="69">
        <v>30</v>
      </c>
      <c r="AR46" s="77"/>
      <c r="AS46" s="75" t="s">
        <v>42</v>
      </c>
      <c r="AT46" s="76">
        <v>2</v>
      </c>
      <c r="AU46" s="72"/>
      <c r="AV46" s="69"/>
      <c r="AW46" s="69"/>
      <c r="AX46" s="69">
        <v>30</v>
      </c>
      <c r="AY46" s="69"/>
      <c r="AZ46" s="73" t="s">
        <v>43</v>
      </c>
      <c r="BA46" s="74">
        <v>2</v>
      </c>
      <c r="BB46" s="2"/>
    </row>
    <row r="47" spans="1:54" ht="12" customHeight="1" thickBot="1">
      <c r="A47" s="98">
        <v>29</v>
      </c>
      <c r="B47" s="140"/>
      <c r="C47" s="55" t="s">
        <v>41</v>
      </c>
      <c r="D47" s="99">
        <f>SUM(R47,Y47,AF47,AM47,AT47,BA47)</f>
        <v>11</v>
      </c>
      <c r="E47" s="80">
        <f>SUM(F47:K47)</f>
        <v>60</v>
      </c>
      <c r="F47" s="69"/>
      <c r="G47" s="69"/>
      <c r="H47" s="69"/>
      <c r="I47" s="69"/>
      <c r="J47" s="69"/>
      <c r="K47" s="69">
        <v>60</v>
      </c>
      <c r="L47" s="72"/>
      <c r="M47" s="69"/>
      <c r="N47" s="69"/>
      <c r="O47" s="69"/>
      <c r="P47" s="77"/>
      <c r="Q47" s="78"/>
      <c r="R47" s="71"/>
      <c r="S47" s="72"/>
      <c r="T47" s="69"/>
      <c r="U47" s="69"/>
      <c r="V47" s="69"/>
      <c r="W47" s="77"/>
      <c r="X47" s="75"/>
      <c r="Y47" s="76"/>
      <c r="Z47" s="68"/>
      <c r="AA47" s="69"/>
      <c r="AB47" s="69"/>
      <c r="AC47" s="69"/>
      <c r="AD47" s="77"/>
      <c r="AE47" s="75"/>
      <c r="AF47" s="71"/>
      <c r="AG47" s="72"/>
      <c r="AH47" s="69"/>
      <c r="AI47" s="69"/>
      <c r="AJ47" s="69"/>
      <c r="AK47" s="100"/>
      <c r="AL47" s="101"/>
      <c r="AM47" s="102"/>
      <c r="AN47" s="68"/>
      <c r="AO47" s="69"/>
      <c r="AP47" s="69"/>
      <c r="AQ47" s="69"/>
      <c r="AR47" s="77">
        <v>30</v>
      </c>
      <c r="AS47" s="75" t="s">
        <v>42</v>
      </c>
      <c r="AT47" s="71">
        <v>5</v>
      </c>
      <c r="AU47" s="72"/>
      <c r="AV47" s="69"/>
      <c r="AW47" s="69"/>
      <c r="AX47" s="69"/>
      <c r="AY47" s="69">
        <v>30</v>
      </c>
      <c r="AZ47" s="73" t="s">
        <v>42</v>
      </c>
      <c r="BA47" s="74">
        <v>6</v>
      </c>
      <c r="BB47" s="2"/>
    </row>
    <row r="48" spans="1:54" ht="12" customHeight="1" thickBot="1">
      <c r="A48" s="224" t="s">
        <v>21</v>
      </c>
      <c r="B48" s="225"/>
      <c r="C48" s="226"/>
      <c r="D48" s="32">
        <f aca="true" t="shared" si="7" ref="D48:P48">SUM(D44:D47)</f>
        <v>42</v>
      </c>
      <c r="E48" s="33">
        <f t="shared" si="7"/>
        <v>495</v>
      </c>
      <c r="F48" s="34">
        <f t="shared" si="7"/>
        <v>0</v>
      </c>
      <c r="G48" s="35">
        <f t="shared" si="7"/>
        <v>0</v>
      </c>
      <c r="H48" s="35">
        <f t="shared" si="7"/>
        <v>0</v>
      </c>
      <c r="I48" s="35">
        <f t="shared" si="7"/>
        <v>525</v>
      </c>
      <c r="J48" s="35">
        <f>SUM(J44:J47)</f>
        <v>435</v>
      </c>
      <c r="K48" s="35">
        <f t="shared" si="7"/>
        <v>60</v>
      </c>
      <c r="L48" s="36">
        <f t="shared" si="7"/>
        <v>0</v>
      </c>
      <c r="M48" s="34">
        <f t="shared" si="7"/>
        <v>0</v>
      </c>
      <c r="N48" s="35">
        <f t="shared" si="7"/>
        <v>0</v>
      </c>
      <c r="O48" s="35">
        <f t="shared" si="7"/>
        <v>30</v>
      </c>
      <c r="P48" s="34">
        <f t="shared" si="7"/>
        <v>0</v>
      </c>
      <c r="Q48" s="33"/>
      <c r="R48" s="38">
        <f aca="true" t="shared" si="8" ref="R48:W48">SUM(R44:R47)</f>
        <v>2</v>
      </c>
      <c r="S48" s="36">
        <f t="shared" si="8"/>
        <v>0</v>
      </c>
      <c r="T48" s="34">
        <f t="shared" si="8"/>
        <v>0</v>
      </c>
      <c r="U48" s="35">
        <f t="shared" si="8"/>
        <v>0</v>
      </c>
      <c r="V48" s="35">
        <f t="shared" si="8"/>
        <v>0</v>
      </c>
      <c r="W48" s="34">
        <f t="shared" si="8"/>
        <v>0</v>
      </c>
      <c r="X48" s="34"/>
      <c r="Y48" s="37">
        <f aca="true" t="shared" si="9" ref="Y48:AD48">SUM(Y44:Y47)</f>
        <v>0</v>
      </c>
      <c r="Z48" s="33">
        <f t="shared" si="9"/>
        <v>0</v>
      </c>
      <c r="AA48" s="34">
        <f t="shared" si="9"/>
        <v>0</v>
      </c>
      <c r="AB48" s="35">
        <f t="shared" si="9"/>
        <v>0</v>
      </c>
      <c r="AC48" s="35">
        <f t="shared" si="9"/>
        <v>90</v>
      </c>
      <c r="AD48" s="34">
        <f t="shared" si="9"/>
        <v>0</v>
      </c>
      <c r="AE48" s="34"/>
      <c r="AF48" s="38">
        <f aca="true" t="shared" si="10" ref="AF48:AK48">SUM(AF44:AF47)</f>
        <v>6</v>
      </c>
      <c r="AG48" s="36">
        <f t="shared" si="10"/>
        <v>0</v>
      </c>
      <c r="AH48" s="34">
        <f t="shared" si="10"/>
        <v>0</v>
      </c>
      <c r="AI48" s="35">
        <f t="shared" si="10"/>
        <v>0</v>
      </c>
      <c r="AJ48" s="35">
        <f t="shared" si="10"/>
        <v>105</v>
      </c>
      <c r="AK48" s="34">
        <f t="shared" si="10"/>
        <v>0</v>
      </c>
      <c r="AL48" s="33"/>
      <c r="AM48" s="39">
        <f aca="true" t="shared" si="11" ref="AM48:AR48">SUM(AM44:AM47)</f>
        <v>7</v>
      </c>
      <c r="AN48" s="33">
        <f t="shared" si="11"/>
        <v>0</v>
      </c>
      <c r="AO48" s="34">
        <f t="shared" si="11"/>
        <v>0</v>
      </c>
      <c r="AP48" s="35">
        <f t="shared" si="11"/>
        <v>0</v>
      </c>
      <c r="AQ48" s="35">
        <f t="shared" si="11"/>
        <v>120</v>
      </c>
      <c r="AR48" s="34">
        <f t="shared" si="11"/>
        <v>30</v>
      </c>
      <c r="AS48" s="34"/>
      <c r="AT48" s="38">
        <v>13</v>
      </c>
      <c r="AU48" s="36">
        <f>SUM(AU44:AU47)</f>
        <v>0</v>
      </c>
      <c r="AV48" s="34">
        <f>SUM(AV44:AV47)</f>
        <v>0</v>
      </c>
      <c r="AW48" s="35">
        <f>SUM(AW44:AW47)</f>
        <v>0</v>
      </c>
      <c r="AX48" s="35">
        <f>SUM(AX44:AX47)</f>
        <v>90</v>
      </c>
      <c r="AY48" s="35">
        <f>SUM(AY44:AY47)</f>
        <v>30</v>
      </c>
      <c r="AZ48" s="35"/>
      <c r="BA48" s="39">
        <f>SUM(BA44:BA47)</f>
        <v>14</v>
      </c>
      <c r="BB48" s="2"/>
    </row>
    <row r="49" spans="1:54" ht="12" customHeight="1" thickBot="1">
      <c r="A49" s="218" t="s">
        <v>58</v>
      </c>
      <c r="B49" s="219"/>
      <c r="C49" s="220"/>
      <c r="D49" s="40">
        <v>168</v>
      </c>
      <c r="E49" s="42">
        <f aca="true" t="shared" si="12" ref="E49:P49">SUM(E33,E42,E48)</f>
        <v>2175</v>
      </c>
      <c r="F49" s="42">
        <f t="shared" si="12"/>
        <v>330</v>
      </c>
      <c r="G49" s="43">
        <f t="shared" si="12"/>
        <v>60</v>
      </c>
      <c r="H49" s="43">
        <f t="shared" si="12"/>
        <v>0</v>
      </c>
      <c r="I49" s="43">
        <f t="shared" si="12"/>
        <v>1770</v>
      </c>
      <c r="J49" s="43">
        <f>SUM(J33,J42,J48)</f>
        <v>1725</v>
      </c>
      <c r="K49" s="43">
        <f t="shared" si="12"/>
        <v>60</v>
      </c>
      <c r="L49" s="44">
        <f t="shared" si="12"/>
        <v>90</v>
      </c>
      <c r="M49" s="42">
        <f t="shared" si="12"/>
        <v>30</v>
      </c>
      <c r="N49" s="43">
        <f t="shared" si="12"/>
        <v>0</v>
      </c>
      <c r="O49" s="43">
        <f t="shared" si="12"/>
        <v>300</v>
      </c>
      <c r="P49" s="42">
        <f t="shared" si="12"/>
        <v>0</v>
      </c>
      <c r="Q49" s="41"/>
      <c r="R49" s="45">
        <f aca="true" t="shared" si="13" ref="R49:X49">SUM(R33,R42,R48)</f>
        <v>30</v>
      </c>
      <c r="S49" s="44">
        <f>SUM(S33,S42,S48)</f>
        <v>60</v>
      </c>
      <c r="T49" s="42">
        <f t="shared" si="13"/>
        <v>30</v>
      </c>
      <c r="U49" s="42">
        <f t="shared" si="13"/>
        <v>0</v>
      </c>
      <c r="V49" s="42">
        <f t="shared" si="13"/>
        <v>270</v>
      </c>
      <c r="W49" s="42">
        <f t="shared" si="13"/>
        <v>0</v>
      </c>
      <c r="X49" s="42">
        <f t="shared" si="13"/>
        <v>0</v>
      </c>
      <c r="Y49" s="46">
        <f aca="true" t="shared" si="14" ref="Y49:AD49">SUM(Y33,Y42,Y48)</f>
        <v>28</v>
      </c>
      <c r="Z49" s="41">
        <f t="shared" si="14"/>
        <v>90</v>
      </c>
      <c r="AA49" s="42">
        <f t="shared" si="14"/>
        <v>0</v>
      </c>
      <c r="AB49" s="43">
        <f t="shared" si="14"/>
        <v>0</v>
      </c>
      <c r="AC49" s="43">
        <f t="shared" si="14"/>
        <v>330</v>
      </c>
      <c r="AD49" s="42">
        <f t="shared" si="14"/>
        <v>0</v>
      </c>
      <c r="AE49" s="42"/>
      <c r="AF49" s="45">
        <f aca="true" t="shared" si="15" ref="AF49:AK49">SUM(AF33,AF42,AF48)</f>
        <v>30</v>
      </c>
      <c r="AG49" s="44">
        <f t="shared" si="15"/>
        <v>90</v>
      </c>
      <c r="AH49" s="42">
        <f t="shared" si="15"/>
        <v>0</v>
      </c>
      <c r="AI49" s="43">
        <f t="shared" si="15"/>
        <v>0</v>
      </c>
      <c r="AJ49" s="43">
        <f t="shared" si="15"/>
        <v>300</v>
      </c>
      <c r="AK49" s="42">
        <f t="shared" si="15"/>
        <v>0</v>
      </c>
      <c r="AL49" s="41"/>
      <c r="AM49" s="47">
        <f aca="true" t="shared" si="16" ref="AM49:AR49">SUM(AM33,AM42,AM48)</f>
        <v>30</v>
      </c>
      <c r="AN49" s="41">
        <f t="shared" si="16"/>
        <v>0</v>
      </c>
      <c r="AO49" s="42">
        <f t="shared" si="16"/>
        <v>0</v>
      </c>
      <c r="AP49" s="43">
        <f t="shared" si="16"/>
        <v>0</v>
      </c>
      <c r="AQ49" s="43">
        <f t="shared" si="16"/>
        <v>345</v>
      </c>
      <c r="AR49" s="42">
        <f t="shared" si="16"/>
        <v>30</v>
      </c>
      <c r="AS49" s="42"/>
      <c r="AT49" s="45">
        <f>SUM(AT33,AT42,AT48)</f>
        <v>28</v>
      </c>
      <c r="AU49" s="44">
        <f>SUM(AU33,AU42,AU48)</f>
        <v>0</v>
      </c>
      <c r="AV49" s="42">
        <f>SUM(AV33,AV42,AV48)</f>
        <v>0</v>
      </c>
      <c r="AW49" s="43">
        <f>SUM(AW33,AW42,AW48)</f>
        <v>0</v>
      </c>
      <c r="AX49" s="43">
        <f>SUM(AX33,AX42,AX48)</f>
        <v>180</v>
      </c>
      <c r="AY49" s="43">
        <f>SUM(AY42,AY48)</f>
        <v>30</v>
      </c>
      <c r="AZ49" s="43"/>
      <c r="BA49" s="47">
        <f>SUM(BA33,BA42,BA48)</f>
        <v>22</v>
      </c>
      <c r="BB49" s="2"/>
    </row>
    <row r="50" spans="1:54" ht="12" customHeight="1" thickBot="1">
      <c r="A50" s="265" t="s">
        <v>9</v>
      </c>
      <c r="B50" s="265"/>
      <c r="C50" s="266"/>
      <c r="D50" s="266"/>
      <c r="E50" s="266"/>
      <c r="F50" s="266"/>
      <c r="G50" s="266"/>
      <c r="H50" s="266"/>
      <c r="I50" s="266"/>
      <c r="J50" s="266"/>
      <c r="K50" s="266"/>
      <c r="L50" s="215">
        <f>SUM(L49,M49,N49,O49,P49)</f>
        <v>420</v>
      </c>
      <c r="M50" s="216"/>
      <c r="N50" s="216"/>
      <c r="O50" s="216"/>
      <c r="P50" s="216"/>
      <c r="Q50" s="216"/>
      <c r="R50" s="217"/>
      <c r="S50" s="215">
        <f>SUM(S49,T49,U49,V49,W49)</f>
        <v>360</v>
      </c>
      <c r="T50" s="216"/>
      <c r="U50" s="216"/>
      <c r="V50" s="216"/>
      <c r="W50" s="216"/>
      <c r="X50" s="216"/>
      <c r="Y50" s="216"/>
      <c r="Z50" s="216">
        <f>SUM(Z49,AA49,AB49,AC49,AD49)</f>
        <v>420</v>
      </c>
      <c r="AA50" s="216"/>
      <c r="AB50" s="216"/>
      <c r="AC50" s="216"/>
      <c r="AD50" s="216"/>
      <c r="AE50" s="216"/>
      <c r="AF50" s="217"/>
      <c r="AG50" s="215">
        <f>SUM(AG49,AH49,AI49,AJ49,AK49)</f>
        <v>390</v>
      </c>
      <c r="AH50" s="216"/>
      <c r="AI50" s="216"/>
      <c r="AJ50" s="216"/>
      <c r="AK50" s="216"/>
      <c r="AL50" s="216"/>
      <c r="AM50" s="217"/>
      <c r="AN50" s="215">
        <f>SUM(AN49,AO49,AP49,AQ49,AR49)</f>
        <v>375</v>
      </c>
      <c r="AO50" s="216"/>
      <c r="AP50" s="216"/>
      <c r="AQ50" s="216"/>
      <c r="AR50" s="216"/>
      <c r="AS50" s="216"/>
      <c r="AT50" s="217"/>
      <c r="AU50" s="216">
        <f>SUM(AU49,AV49,AW49,AX49,AY49)</f>
        <v>210</v>
      </c>
      <c r="AV50" s="216"/>
      <c r="AW50" s="216"/>
      <c r="AX50" s="216"/>
      <c r="AY50" s="216"/>
      <c r="AZ50" s="216"/>
      <c r="BA50" s="217"/>
      <c r="BB50" s="2"/>
    </row>
    <row r="51" spans="1:54" ht="12" customHeight="1" thickBot="1">
      <c r="A51" s="136"/>
      <c r="B51" s="53"/>
      <c r="C51" s="53" t="s">
        <v>23</v>
      </c>
      <c r="D51" s="48">
        <f>SUM(L51,S51,Z51,AG51,AN51,AU51)</f>
        <v>2</v>
      </c>
      <c r="E51" s="221" t="s">
        <v>63</v>
      </c>
      <c r="F51" s="222"/>
      <c r="G51" s="222"/>
      <c r="H51" s="222"/>
      <c r="I51" s="222"/>
      <c r="J51" s="222"/>
      <c r="K51" s="223"/>
      <c r="L51" s="51"/>
      <c r="M51" s="231"/>
      <c r="N51" s="232"/>
      <c r="O51" s="232"/>
      <c r="P51" s="232"/>
      <c r="Q51" s="232"/>
      <c r="R51" s="233"/>
      <c r="S51" s="51"/>
      <c r="T51" s="227"/>
      <c r="U51" s="222"/>
      <c r="V51" s="222"/>
      <c r="W51" s="222"/>
      <c r="X51" s="222"/>
      <c r="Y51" s="223"/>
      <c r="Z51" s="51"/>
      <c r="AA51" s="231"/>
      <c r="AB51" s="232"/>
      <c r="AC51" s="232"/>
      <c r="AD51" s="232"/>
      <c r="AE51" s="232"/>
      <c r="AF51" s="233"/>
      <c r="AG51" s="51"/>
      <c r="AH51" s="231"/>
      <c r="AI51" s="232"/>
      <c r="AJ51" s="232"/>
      <c r="AK51" s="232"/>
      <c r="AL51" s="232"/>
      <c r="AM51" s="233"/>
      <c r="AN51" s="51">
        <v>2</v>
      </c>
      <c r="AO51" s="221" t="s">
        <v>60</v>
      </c>
      <c r="AP51" s="222"/>
      <c r="AQ51" s="222"/>
      <c r="AR51" s="222"/>
      <c r="AS51" s="222"/>
      <c r="AT51" s="223"/>
      <c r="AU51" s="51"/>
      <c r="AV51" s="231"/>
      <c r="AW51" s="222"/>
      <c r="AX51" s="222"/>
      <c r="AY51" s="222"/>
      <c r="AZ51" s="222"/>
      <c r="BA51" s="223"/>
      <c r="BB51" s="2"/>
    </row>
    <row r="52" spans="1:54" ht="12" customHeight="1" thickBot="1">
      <c r="A52" s="136"/>
      <c r="B52" s="53"/>
      <c r="C52" s="53" t="s">
        <v>26</v>
      </c>
      <c r="D52" s="48"/>
      <c r="E52" s="212"/>
      <c r="F52" s="213"/>
      <c r="G52" s="213"/>
      <c r="H52" s="213"/>
      <c r="I52" s="213"/>
      <c r="J52" s="213"/>
      <c r="K52" s="214"/>
      <c r="L52" s="51"/>
      <c r="M52" s="231"/>
      <c r="N52" s="232"/>
      <c r="O52" s="232"/>
      <c r="P52" s="232"/>
      <c r="Q52" s="232"/>
      <c r="R52" s="233"/>
      <c r="S52" s="51"/>
      <c r="T52" s="227"/>
      <c r="U52" s="222"/>
      <c r="V52" s="222"/>
      <c r="W52" s="222"/>
      <c r="X52" s="222"/>
      <c r="Y52" s="223"/>
      <c r="Z52" s="51"/>
      <c r="AA52" s="231"/>
      <c r="AB52" s="232"/>
      <c r="AC52" s="232"/>
      <c r="AD52" s="232"/>
      <c r="AE52" s="232"/>
      <c r="AF52" s="233"/>
      <c r="AG52" s="51"/>
      <c r="AH52" s="231"/>
      <c r="AI52" s="232"/>
      <c r="AJ52" s="232"/>
      <c r="AK52" s="232"/>
      <c r="AL52" s="232"/>
      <c r="AM52" s="233"/>
      <c r="AN52" s="51"/>
      <c r="AO52" s="231"/>
      <c r="AP52" s="232"/>
      <c r="AQ52" s="232"/>
      <c r="AR52" s="232"/>
      <c r="AS52" s="232"/>
      <c r="AT52" s="233"/>
      <c r="AU52" s="51"/>
      <c r="AV52" s="231"/>
      <c r="AW52" s="222"/>
      <c r="AX52" s="222"/>
      <c r="AY52" s="222"/>
      <c r="AZ52" s="222"/>
      <c r="BA52" s="223"/>
      <c r="BB52" s="2"/>
    </row>
    <row r="53" spans="1:54" ht="12" customHeight="1" thickBot="1">
      <c r="A53" s="136"/>
      <c r="B53" s="53"/>
      <c r="C53" s="53" t="s">
        <v>27</v>
      </c>
      <c r="D53" s="48"/>
      <c r="E53" s="212"/>
      <c r="F53" s="213"/>
      <c r="G53" s="213"/>
      <c r="H53" s="213"/>
      <c r="I53" s="213"/>
      <c r="J53" s="213"/>
      <c r="K53" s="214"/>
      <c r="L53" s="51"/>
      <c r="M53" s="231"/>
      <c r="N53" s="232"/>
      <c r="O53" s="232"/>
      <c r="P53" s="232"/>
      <c r="Q53" s="232"/>
      <c r="R53" s="233"/>
      <c r="S53" s="51"/>
      <c r="T53" s="227"/>
      <c r="U53" s="222"/>
      <c r="V53" s="222"/>
      <c r="W53" s="222"/>
      <c r="X53" s="222"/>
      <c r="Y53" s="223"/>
      <c r="Z53" s="51"/>
      <c r="AA53" s="231"/>
      <c r="AB53" s="232"/>
      <c r="AC53" s="232"/>
      <c r="AD53" s="232"/>
      <c r="AE53" s="232"/>
      <c r="AF53" s="233"/>
      <c r="AG53" s="51"/>
      <c r="AH53" s="231"/>
      <c r="AI53" s="232"/>
      <c r="AJ53" s="232"/>
      <c r="AK53" s="232"/>
      <c r="AL53" s="232"/>
      <c r="AM53" s="233"/>
      <c r="AN53" s="51"/>
      <c r="AO53" s="231"/>
      <c r="AP53" s="232"/>
      <c r="AQ53" s="232"/>
      <c r="AR53" s="232"/>
      <c r="AS53" s="232"/>
      <c r="AT53" s="233"/>
      <c r="AU53" s="51"/>
      <c r="AV53" s="231"/>
      <c r="AW53" s="222"/>
      <c r="AX53" s="222"/>
      <c r="AY53" s="222"/>
      <c r="AZ53" s="222"/>
      <c r="BA53" s="223"/>
      <c r="BB53" s="2"/>
    </row>
    <row r="54" spans="1:54" ht="12" customHeight="1" thickBot="1">
      <c r="A54" s="136"/>
      <c r="B54" s="53"/>
      <c r="C54" s="53" t="s">
        <v>24</v>
      </c>
      <c r="D54" s="49"/>
      <c r="E54" s="212"/>
      <c r="F54" s="213"/>
      <c r="G54" s="213"/>
      <c r="H54" s="213"/>
      <c r="I54" s="213"/>
      <c r="J54" s="213"/>
      <c r="K54" s="214"/>
      <c r="L54" s="51"/>
      <c r="M54" s="231"/>
      <c r="N54" s="232"/>
      <c r="O54" s="232"/>
      <c r="P54" s="232"/>
      <c r="Q54" s="232"/>
      <c r="R54" s="233"/>
      <c r="S54" s="51"/>
      <c r="T54" s="227"/>
      <c r="U54" s="222"/>
      <c r="V54" s="222"/>
      <c r="W54" s="222"/>
      <c r="X54" s="222"/>
      <c r="Y54" s="223"/>
      <c r="Z54" s="51"/>
      <c r="AA54" s="231"/>
      <c r="AB54" s="232"/>
      <c r="AC54" s="232"/>
      <c r="AD54" s="232"/>
      <c r="AE54" s="232"/>
      <c r="AF54" s="233"/>
      <c r="AG54" s="51"/>
      <c r="AH54" s="231"/>
      <c r="AI54" s="232"/>
      <c r="AJ54" s="232"/>
      <c r="AK54" s="232"/>
      <c r="AL54" s="232"/>
      <c r="AM54" s="233"/>
      <c r="AN54" s="51"/>
      <c r="AO54" s="231"/>
      <c r="AP54" s="232"/>
      <c r="AQ54" s="232"/>
      <c r="AR54" s="232"/>
      <c r="AS54" s="232"/>
      <c r="AT54" s="233"/>
      <c r="AU54" s="51"/>
      <c r="AV54" s="231"/>
      <c r="AW54" s="222"/>
      <c r="AX54" s="222"/>
      <c r="AY54" s="222"/>
      <c r="AZ54" s="222"/>
      <c r="BA54" s="223"/>
      <c r="BB54" s="2"/>
    </row>
    <row r="55" spans="1:53" ht="24" customHeight="1" thickBot="1">
      <c r="A55" s="295" t="s">
        <v>30</v>
      </c>
      <c r="B55" s="296"/>
      <c r="C55" s="297"/>
      <c r="D55" s="104">
        <v>2</v>
      </c>
      <c r="E55" s="279"/>
      <c r="F55" s="280"/>
      <c r="G55" s="280"/>
      <c r="H55" s="280"/>
      <c r="I55" s="280"/>
      <c r="J55" s="280"/>
      <c r="K55" s="281"/>
      <c r="L55" s="282"/>
      <c r="M55" s="283"/>
      <c r="N55" s="283"/>
      <c r="O55" s="283"/>
      <c r="P55" s="283"/>
      <c r="Q55" s="283"/>
      <c r="R55" s="284"/>
      <c r="S55" s="228">
        <v>2</v>
      </c>
      <c r="T55" s="229"/>
      <c r="U55" s="229"/>
      <c r="V55" s="229"/>
      <c r="W55" s="229"/>
      <c r="X55" s="229"/>
      <c r="Y55" s="230"/>
      <c r="Z55" s="228"/>
      <c r="AA55" s="229"/>
      <c r="AB55" s="229"/>
      <c r="AC55" s="229"/>
      <c r="AD55" s="229"/>
      <c r="AE55" s="229"/>
      <c r="AF55" s="230"/>
      <c r="AG55" s="228"/>
      <c r="AH55" s="229"/>
      <c r="AI55" s="229"/>
      <c r="AJ55" s="229"/>
      <c r="AK55" s="229"/>
      <c r="AL55" s="229"/>
      <c r="AM55" s="230"/>
      <c r="AN55" s="228"/>
      <c r="AO55" s="229"/>
      <c r="AP55" s="229"/>
      <c r="AQ55" s="229"/>
      <c r="AR55" s="229"/>
      <c r="AS55" s="229"/>
      <c r="AT55" s="230"/>
      <c r="AU55" s="228"/>
      <c r="AV55" s="229"/>
      <c r="AW55" s="229"/>
      <c r="AX55" s="229"/>
      <c r="AY55" s="229"/>
      <c r="AZ55" s="229"/>
      <c r="BA55" s="230"/>
    </row>
    <row r="56" spans="1:54" ht="24" customHeight="1" thickBot="1">
      <c r="A56" s="304" t="s">
        <v>28</v>
      </c>
      <c r="B56" s="305"/>
      <c r="C56" s="306"/>
      <c r="D56" s="50">
        <v>8</v>
      </c>
      <c r="E56" s="228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229"/>
      <c r="AM56" s="229"/>
      <c r="AN56" s="229"/>
      <c r="AO56" s="229"/>
      <c r="AP56" s="229"/>
      <c r="AQ56" s="229"/>
      <c r="AR56" s="229"/>
      <c r="AS56" s="229"/>
      <c r="AT56" s="230"/>
      <c r="AU56" s="228">
        <v>8</v>
      </c>
      <c r="AV56" s="229"/>
      <c r="AW56" s="229"/>
      <c r="AX56" s="229"/>
      <c r="AY56" s="229"/>
      <c r="AZ56" s="229"/>
      <c r="BA56" s="230"/>
      <c r="BB56" s="4"/>
    </row>
    <row r="57" spans="1:54" ht="17.25" thickBot="1">
      <c r="A57" s="301" t="s">
        <v>10</v>
      </c>
      <c r="B57" s="302"/>
      <c r="C57" s="303"/>
      <c r="D57" s="303"/>
      <c r="E57" s="303"/>
      <c r="F57" s="303"/>
      <c r="G57" s="303"/>
      <c r="H57" s="303"/>
      <c r="I57" s="303"/>
      <c r="J57" s="303"/>
      <c r="K57" s="303"/>
      <c r="L57" s="276">
        <f>SUM(R49,L51:L54,L55)</f>
        <v>30</v>
      </c>
      <c r="M57" s="277"/>
      <c r="N57" s="277"/>
      <c r="O57" s="277"/>
      <c r="P57" s="277"/>
      <c r="Q57" s="277"/>
      <c r="R57" s="278"/>
      <c r="S57" s="276">
        <f>SUM(Y49,S51:S54,S55)</f>
        <v>30</v>
      </c>
      <c r="T57" s="277"/>
      <c r="U57" s="277"/>
      <c r="V57" s="277"/>
      <c r="W57" s="277"/>
      <c r="X57" s="277"/>
      <c r="Y57" s="278"/>
      <c r="Z57" s="276">
        <f>SUM(AF49,Z51:Z54,Z55)</f>
        <v>30</v>
      </c>
      <c r="AA57" s="277"/>
      <c r="AB57" s="277"/>
      <c r="AC57" s="277"/>
      <c r="AD57" s="277"/>
      <c r="AE57" s="277"/>
      <c r="AF57" s="278"/>
      <c r="AG57" s="276">
        <f>SUM(AM49,AG51:AG54,AG55)</f>
        <v>30</v>
      </c>
      <c r="AH57" s="277"/>
      <c r="AI57" s="277"/>
      <c r="AJ57" s="277"/>
      <c r="AK57" s="277"/>
      <c r="AL57" s="277"/>
      <c r="AM57" s="278"/>
      <c r="AN57" s="276">
        <f>SUM(AT49,AN51)</f>
        <v>30</v>
      </c>
      <c r="AO57" s="277"/>
      <c r="AP57" s="277"/>
      <c r="AQ57" s="277"/>
      <c r="AR57" s="277"/>
      <c r="AS57" s="277"/>
      <c r="AT57" s="278"/>
      <c r="AU57" s="277">
        <f>SUM(BA49,AU51:AU54,AU55,AU56)</f>
        <v>30</v>
      </c>
      <c r="AV57" s="277"/>
      <c r="AW57" s="277"/>
      <c r="AX57" s="277"/>
      <c r="AY57" s="277"/>
      <c r="AZ57" s="277"/>
      <c r="BA57" s="278"/>
      <c r="BB57" s="2"/>
    </row>
    <row r="58" spans="1:53" ht="23.25" customHeight="1" thickBot="1">
      <c r="A58" s="298" t="s">
        <v>19</v>
      </c>
      <c r="B58" s="299"/>
      <c r="C58" s="300"/>
      <c r="D58" s="126">
        <f>SUM(D49,D51,D55,D56)</f>
        <v>180</v>
      </c>
      <c r="E58" s="127">
        <v>2235</v>
      </c>
      <c r="F58" s="127">
        <f aca="true" t="shared" si="17" ref="F58:K58">SUM(F49)</f>
        <v>330</v>
      </c>
      <c r="G58" s="128">
        <f t="shared" si="17"/>
        <v>60</v>
      </c>
      <c r="H58" s="128">
        <f t="shared" si="17"/>
        <v>0</v>
      </c>
      <c r="I58" s="128">
        <f t="shared" si="17"/>
        <v>1770</v>
      </c>
      <c r="J58" s="128">
        <f t="shared" si="17"/>
        <v>1725</v>
      </c>
      <c r="K58" s="128">
        <f t="shared" si="17"/>
        <v>60</v>
      </c>
      <c r="L58" s="129">
        <f>SUM(L49,L51:L54)</f>
        <v>90</v>
      </c>
      <c r="M58" s="127">
        <f>SUM(M49)</f>
        <v>30</v>
      </c>
      <c r="N58" s="128">
        <f>SUM(N49)</f>
        <v>0</v>
      </c>
      <c r="O58" s="128">
        <f>SUM(O49)</f>
        <v>300</v>
      </c>
      <c r="P58" s="127">
        <f>SUM(P49)</f>
        <v>0</v>
      </c>
      <c r="Q58" s="127"/>
      <c r="R58" s="130">
        <f>SUM(L57)</f>
        <v>30</v>
      </c>
      <c r="S58" s="129">
        <f>SUM(S49)</f>
        <v>60</v>
      </c>
      <c r="T58" s="127">
        <f>SUM(T49)</f>
        <v>30</v>
      </c>
      <c r="U58" s="128">
        <f>SUM(U49)</f>
        <v>0</v>
      </c>
      <c r="V58" s="128">
        <f>SUM(V49)</f>
        <v>270</v>
      </c>
      <c r="W58" s="127">
        <f>SUM(W49)</f>
        <v>0</v>
      </c>
      <c r="X58" s="131"/>
      <c r="Y58" s="132">
        <f>SUM(S57)</f>
        <v>30</v>
      </c>
      <c r="Z58" s="131">
        <f>SUM(Z49)</f>
        <v>90</v>
      </c>
      <c r="AA58" s="127">
        <f>SUM(AA49)</f>
        <v>0</v>
      </c>
      <c r="AB58" s="128">
        <f>SUM(AB49)</f>
        <v>0</v>
      </c>
      <c r="AC58" s="128">
        <f>SUM(AC49)</f>
        <v>330</v>
      </c>
      <c r="AD58" s="127">
        <f>SUM(AD49)</f>
        <v>0</v>
      </c>
      <c r="AE58" s="127"/>
      <c r="AF58" s="130">
        <f>SUM(Z57)</f>
        <v>30</v>
      </c>
      <c r="AG58" s="129">
        <f>SUM(AG49)</f>
        <v>90</v>
      </c>
      <c r="AH58" s="127">
        <f>SUM(AH49)</f>
        <v>0</v>
      </c>
      <c r="AI58" s="128">
        <f>SUM(AI49)</f>
        <v>0</v>
      </c>
      <c r="AJ58" s="128">
        <f>SUM(AJ49)</f>
        <v>300</v>
      </c>
      <c r="AK58" s="127">
        <f>SUM(AK49)</f>
        <v>0</v>
      </c>
      <c r="AL58" s="131"/>
      <c r="AM58" s="132">
        <f>SUM(AG57)</f>
        <v>30</v>
      </c>
      <c r="AN58" s="129">
        <f>SUM(AN49)</f>
        <v>0</v>
      </c>
      <c r="AO58" s="127">
        <f>SUM(AO49)</f>
        <v>0</v>
      </c>
      <c r="AP58" s="128">
        <f>SUM(AP49)</f>
        <v>0</v>
      </c>
      <c r="AQ58" s="128">
        <f>SUM(AQ49)</f>
        <v>345</v>
      </c>
      <c r="AR58" s="127">
        <f>SUM(AR49)</f>
        <v>30</v>
      </c>
      <c r="AS58" s="127"/>
      <c r="AT58" s="132">
        <f>SUM(AN57)</f>
        <v>30</v>
      </c>
      <c r="AU58" s="131">
        <f>SUM(AU49)</f>
        <v>0</v>
      </c>
      <c r="AV58" s="127">
        <f>SUM(AV49)</f>
        <v>0</v>
      </c>
      <c r="AW58" s="128">
        <f>SUM(AW49)</f>
        <v>0</v>
      </c>
      <c r="AX58" s="128">
        <f>SUM(AX49)</f>
        <v>180</v>
      </c>
      <c r="AY58" s="128">
        <f>SUM(AY49)</f>
        <v>30</v>
      </c>
      <c r="AZ58" s="128"/>
      <c r="BA58" s="132">
        <f>SUM(AU57)</f>
        <v>30</v>
      </c>
    </row>
    <row r="59" spans="3:53" ht="14.25" customHeight="1">
      <c r="C59" s="285" t="s">
        <v>95</v>
      </c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6"/>
      <c r="AL59" s="286"/>
      <c r="AM59" s="286"/>
      <c r="AN59" s="286"/>
      <c r="AO59" s="286"/>
      <c r="AP59" s="286"/>
      <c r="AQ59" s="286"/>
      <c r="AR59" s="286"/>
      <c r="AS59" s="286"/>
      <c r="AT59" s="286"/>
      <c r="AU59" s="286"/>
      <c r="AV59" s="286"/>
      <c r="AW59" s="286"/>
      <c r="AX59" s="286"/>
      <c r="AY59" s="286"/>
      <c r="AZ59" s="286"/>
      <c r="BA59" s="286"/>
    </row>
    <row r="60" spans="3:38" ht="14.25">
      <c r="C60" s="167" t="s">
        <v>94</v>
      </c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</row>
    <row r="61" spans="3:37" ht="14.25">
      <c r="C61" s="158" t="s">
        <v>69</v>
      </c>
      <c r="G61" s="146"/>
      <c r="AK61" s="146"/>
    </row>
    <row r="62" spans="1:40" ht="15.75" customHeight="1" thickBot="1">
      <c r="A62" s="287"/>
      <c r="B62" s="287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13"/>
      <c r="R62" s="13"/>
      <c r="S62" s="7"/>
      <c r="T62" s="7"/>
      <c r="U62" s="7"/>
      <c r="V62" s="7"/>
      <c r="W62" s="7"/>
      <c r="X62" s="7"/>
      <c r="Y62" s="7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  <c r="AK62" s="274"/>
      <c r="AL62" s="17"/>
      <c r="AM62" s="17"/>
      <c r="AN62" s="7"/>
    </row>
    <row r="63" spans="1:40" ht="27" customHeight="1" thickBot="1">
      <c r="A63" s="287" t="s">
        <v>97</v>
      </c>
      <c r="B63" s="287"/>
      <c r="C63" s="294"/>
      <c r="D63" s="294"/>
      <c r="E63" s="294"/>
      <c r="F63" s="294"/>
      <c r="G63" s="294"/>
      <c r="H63" s="294"/>
      <c r="I63" s="329" t="s">
        <v>98</v>
      </c>
      <c r="J63" s="330"/>
      <c r="K63" s="330"/>
      <c r="L63" s="330"/>
      <c r="M63" s="330"/>
      <c r="N63" s="330"/>
      <c r="O63" s="330"/>
      <c r="P63" s="331"/>
      <c r="Q63" s="12"/>
      <c r="R63" s="12"/>
      <c r="S63" s="7"/>
      <c r="T63" s="7"/>
      <c r="U63" s="7"/>
      <c r="V63" s="7"/>
      <c r="W63" s="7"/>
      <c r="X63" s="7"/>
      <c r="Y63" s="7"/>
      <c r="Z63" s="274"/>
      <c r="AA63" s="275"/>
      <c r="AB63" s="275"/>
      <c r="AC63" s="275"/>
      <c r="AD63" s="275"/>
      <c r="AE63" s="275"/>
      <c r="AF63" s="275"/>
      <c r="AG63" s="275"/>
      <c r="AH63" s="275"/>
      <c r="AI63" s="275"/>
      <c r="AJ63" s="275"/>
      <c r="AK63" s="275"/>
      <c r="AL63" s="18"/>
      <c r="AM63" s="18"/>
      <c r="AN63" s="7"/>
    </row>
    <row r="64" spans="1:40" ht="18" customHeight="1">
      <c r="A64" s="7"/>
      <c r="B64" s="7"/>
      <c r="C64" s="11"/>
      <c r="D64" s="11"/>
      <c r="E64" s="11"/>
      <c r="F64" s="11"/>
      <c r="G64" s="11"/>
      <c r="H64" s="11"/>
      <c r="I64" s="10"/>
      <c r="J64" s="10"/>
      <c r="K64" s="12"/>
      <c r="L64" s="12"/>
      <c r="M64" s="12"/>
      <c r="N64" s="12"/>
      <c r="O64" s="12"/>
      <c r="P64" s="12"/>
      <c r="Q64" s="12"/>
      <c r="R64" s="12"/>
      <c r="S64" s="7"/>
      <c r="T64" s="7"/>
      <c r="U64" s="7"/>
      <c r="V64" s="7"/>
      <c r="W64" s="7"/>
      <c r="X64" s="7"/>
      <c r="Y64" s="7"/>
      <c r="Z64" s="7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7"/>
    </row>
    <row r="65" spans="3:21" ht="15" customHeight="1"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</row>
    <row r="88" ht="15.75" customHeight="1"/>
    <row r="89" ht="15.75" customHeight="1"/>
    <row r="94" ht="26.25" customHeight="1"/>
    <row r="115" ht="15.75" customHeight="1"/>
    <row r="116" ht="15.75" customHeight="1"/>
    <row r="120" ht="24.75" customHeight="1"/>
    <row r="140" ht="13.5" customHeight="1"/>
    <row r="141" ht="13.5" customHeight="1"/>
    <row r="145" ht="26.25" customHeight="1"/>
    <row r="146" ht="21.75" customHeight="1"/>
    <row r="155" ht="13.5" customHeight="1"/>
  </sheetData>
  <sheetProtection/>
  <mergeCells count="92">
    <mergeCell ref="AG1:BA1"/>
    <mergeCell ref="A1:O1"/>
    <mergeCell ref="AN2:BA2"/>
    <mergeCell ref="A63:H63"/>
    <mergeCell ref="I63:P63"/>
    <mergeCell ref="Z62:AK62"/>
    <mergeCell ref="A55:C55"/>
    <mergeCell ref="A58:C58"/>
    <mergeCell ref="AU56:BA56"/>
    <mergeCell ref="A33:C33"/>
    <mergeCell ref="A57:K57"/>
    <mergeCell ref="A56:C56"/>
    <mergeCell ref="A62:P62"/>
    <mergeCell ref="S57:Y57"/>
    <mergeCell ref="T51:Y51"/>
    <mergeCell ref="D7:Z7"/>
    <mergeCell ref="E54:K54"/>
    <mergeCell ref="E52:K52"/>
    <mergeCell ref="S10:Y10"/>
    <mergeCell ref="Z10:AD10"/>
    <mergeCell ref="M54:R54"/>
    <mergeCell ref="AA51:AF51"/>
    <mergeCell ref="AV52:BA52"/>
    <mergeCell ref="AV53:BA53"/>
    <mergeCell ref="AN55:AT55"/>
    <mergeCell ref="AU55:BA55"/>
    <mergeCell ref="AV54:BA54"/>
    <mergeCell ref="AA52:AF52"/>
    <mergeCell ref="AH52:AM52"/>
    <mergeCell ref="AG55:AM55"/>
    <mergeCell ref="AA54:AF54"/>
    <mergeCell ref="AH54:AM54"/>
    <mergeCell ref="Z63:AK63"/>
    <mergeCell ref="AG57:AM57"/>
    <mergeCell ref="E56:AT56"/>
    <mergeCell ref="E55:K55"/>
    <mergeCell ref="L55:R55"/>
    <mergeCell ref="Z57:AF57"/>
    <mergeCell ref="L57:R57"/>
    <mergeCell ref="C59:BA59"/>
    <mergeCell ref="AU57:BA57"/>
    <mergeCell ref="AN57:AT57"/>
    <mergeCell ref="AN7:BA7"/>
    <mergeCell ref="L10:R10"/>
    <mergeCell ref="L9:Y9"/>
    <mergeCell ref="Z9:AM9"/>
    <mergeCell ref="D6:S6"/>
    <mergeCell ref="E9:K9"/>
    <mergeCell ref="S50:Y50"/>
    <mergeCell ref="AH51:AM51"/>
    <mergeCell ref="AV51:BA51"/>
    <mergeCell ref="AU50:BA50"/>
    <mergeCell ref="A50:K50"/>
    <mergeCell ref="AG50:AM50"/>
    <mergeCell ref="D3:AG3"/>
    <mergeCell ref="A13:C13"/>
    <mergeCell ref="AG10:AM10"/>
    <mergeCell ref="AN10:AT10"/>
    <mergeCell ref="F10:K10"/>
    <mergeCell ref="D4:AG4"/>
    <mergeCell ref="AN9:BA9"/>
    <mergeCell ref="D5:S5"/>
    <mergeCell ref="AU10:BA10"/>
    <mergeCell ref="M53:R53"/>
    <mergeCell ref="M52:R52"/>
    <mergeCell ref="T52:Y52"/>
    <mergeCell ref="A12:BA12"/>
    <mergeCell ref="A43:BA43"/>
    <mergeCell ref="E10:E11"/>
    <mergeCell ref="A9:A11"/>
    <mergeCell ref="C9:C11"/>
    <mergeCell ref="D9:D11"/>
    <mergeCell ref="A34:BA34"/>
    <mergeCell ref="T54:Y54"/>
    <mergeCell ref="S55:Y55"/>
    <mergeCell ref="Z55:AF55"/>
    <mergeCell ref="Z50:AF50"/>
    <mergeCell ref="AO54:AT54"/>
    <mergeCell ref="AO52:AT52"/>
    <mergeCell ref="AO53:AT53"/>
    <mergeCell ref="T53:Y53"/>
    <mergeCell ref="AO51:AT51"/>
    <mergeCell ref="AN50:AT50"/>
    <mergeCell ref="E53:K53"/>
    <mergeCell ref="L50:R50"/>
    <mergeCell ref="A49:C49"/>
    <mergeCell ref="E51:K51"/>
    <mergeCell ref="A42:C42"/>
    <mergeCell ref="A48:C48"/>
    <mergeCell ref="M51:R51"/>
    <mergeCell ref="AH53:AM53"/>
    <mergeCell ref="AA53:AF53"/>
  </mergeCells>
  <printOptions/>
  <pageMargins left="0.25" right="0.25" top="0.37" bottom="0.47" header="0.64" footer="0.3"/>
  <pageSetup orientation="landscape" paperSize="9" scale="58" r:id="rId1"/>
  <ignoredErrors>
    <ignoredError sqref="L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B65"/>
  <sheetViews>
    <sheetView tabSelected="1" zoomScalePageLayoutView="0" workbookViewId="0" topLeftCell="A28">
      <selection activeCell="G71" sqref="G71"/>
    </sheetView>
  </sheetViews>
  <sheetFormatPr defaultColWidth="8.796875" defaultRowHeight="14.25"/>
  <cols>
    <col min="1" max="2" width="3.19921875" style="0" customWidth="1"/>
    <col min="3" max="3" width="30.69921875" style="0" customWidth="1"/>
    <col min="4" max="4" width="3.69921875" style="0" customWidth="1"/>
    <col min="5" max="5" width="5.59765625" style="0" customWidth="1"/>
    <col min="6" max="7" width="3.5" style="0" customWidth="1"/>
    <col min="8" max="8" width="3.69921875" style="0" customWidth="1"/>
    <col min="9" max="9" width="4.5" style="0" hidden="1" customWidth="1"/>
    <col min="10" max="10" width="4.5" style="0" customWidth="1"/>
    <col min="11" max="11" width="4.09765625" style="0" customWidth="1"/>
    <col min="12" max="16" width="3.59765625" style="0" customWidth="1"/>
    <col min="17" max="17" width="3.19921875" style="0" customWidth="1"/>
    <col min="18" max="53" width="3.59765625" style="0" customWidth="1"/>
    <col min="54" max="54" width="0.59375" style="0" customWidth="1"/>
  </cols>
  <sheetData>
    <row r="1" spans="1:53" ht="27.75" customHeight="1">
      <c r="A1" s="211" t="s">
        <v>75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255" t="s">
        <v>96</v>
      </c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328"/>
      <c r="AY1" s="328"/>
      <c r="AZ1" s="328"/>
      <c r="BA1" s="328"/>
    </row>
    <row r="2" spans="3:53" ht="12" customHeight="1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9"/>
      <c r="AA2" s="9"/>
      <c r="AB2" s="9"/>
      <c r="AC2" s="9"/>
      <c r="AD2" s="9"/>
      <c r="AE2" s="9"/>
      <c r="AF2" s="9"/>
      <c r="AG2" s="9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</row>
    <row r="3" spans="1:54" ht="12" customHeight="1">
      <c r="A3" s="4"/>
      <c r="B3" s="4"/>
      <c r="C3" s="9" t="s">
        <v>14</v>
      </c>
      <c r="D3" s="254" t="s">
        <v>55</v>
      </c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4"/>
    </row>
    <row r="4" spans="1:54" ht="15" customHeight="1">
      <c r="A4" s="8"/>
      <c r="B4" s="8"/>
      <c r="C4" s="9" t="s">
        <v>15</v>
      </c>
      <c r="D4" s="325" t="s">
        <v>81</v>
      </c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</row>
    <row r="5" spans="1:54" ht="12" customHeight="1">
      <c r="A5" s="8"/>
      <c r="B5" s="8"/>
      <c r="C5" s="9" t="s">
        <v>16</v>
      </c>
      <c r="D5" s="268" t="s">
        <v>91</v>
      </c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1:54" ht="12" customHeight="1">
      <c r="A6" s="4"/>
      <c r="B6" s="4"/>
      <c r="C6" s="9" t="s">
        <v>17</v>
      </c>
      <c r="D6" s="268" t="s">
        <v>47</v>
      </c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4"/>
    </row>
    <row r="7" spans="1:54" ht="12" customHeight="1">
      <c r="A7" s="4"/>
      <c r="B7" s="4"/>
      <c r="C7" s="15" t="s">
        <v>18</v>
      </c>
      <c r="D7" s="289" t="s">
        <v>31</v>
      </c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15"/>
      <c r="AB7" s="15"/>
      <c r="AC7" s="15"/>
      <c r="AD7" s="15"/>
      <c r="AE7" s="15"/>
      <c r="AF7" s="15"/>
      <c r="AG7" s="15"/>
      <c r="AH7" s="6"/>
      <c r="AI7" s="6"/>
      <c r="AJ7" s="6"/>
      <c r="AK7" s="6"/>
      <c r="AL7" s="6"/>
      <c r="AM7" s="6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6"/>
    </row>
    <row r="8" spans="1:54" ht="12" customHeight="1" thickBot="1">
      <c r="A8" s="4"/>
      <c r="B8" s="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</row>
    <row r="9" spans="1:54" ht="12" customHeight="1" thickBot="1">
      <c r="A9" s="245" t="s">
        <v>0</v>
      </c>
      <c r="B9" s="137"/>
      <c r="C9" s="248" t="s">
        <v>22</v>
      </c>
      <c r="D9" s="251" t="s">
        <v>2</v>
      </c>
      <c r="E9" s="273" t="s">
        <v>25</v>
      </c>
      <c r="F9" s="273"/>
      <c r="G9" s="273"/>
      <c r="H9" s="273"/>
      <c r="I9" s="273"/>
      <c r="J9" s="273"/>
      <c r="K9" s="273"/>
      <c r="L9" s="258" t="s">
        <v>3</v>
      </c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60"/>
      <c r="Z9" s="258" t="s">
        <v>4</v>
      </c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60"/>
      <c r="AN9" s="258" t="s">
        <v>5</v>
      </c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60"/>
      <c r="BB9" s="3"/>
    </row>
    <row r="10" spans="1:54" ht="12" customHeight="1" thickBot="1">
      <c r="A10" s="246"/>
      <c r="B10" s="138"/>
      <c r="C10" s="249"/>
      <c r="D10" s="252"/>
      <c r="E10" s="243" t="s">
        <v>71</v>
      </c>
      <c r="F10" s="261" t="s">
        <v>6</v>
      </c>
      <c r="G10" s="262"/>
      <c r="H10" s="262"/>
      <c r="I10" s="262"/>
      <c r="J10" s="262"/>
      <c r="K10" s="262"/>
      <c r="L10" s="270">
        <v>1</v>
      </c>
      <c r="M10" s="271"/>
      <c r="N10" s="271"/>
      <c r="O10" s="271"/>
      <c r="P10" s="271"/>
      <c r="Q10" s="271"/>
      <c r="R10" s="272"/>
      <c r="S10" s="270">
        <v>2</v>
      </c>
      <c r="T10" s="271"/>
      <c r="U10" s="271"/>
      <c r="V10" s="271"/>
      <c r="W10" s="271"/>
      <c r="X10" s="271"/>
      <c r="Y10" s="272"/>
      <c r="Z10" s="290">
        <v>3</v>
      </c>
      <c r="AA10" s="291"/>
      <c r="AB10" s="291"/>
      <c r="AC10" s="291"/>
      <c r="AD10" s="292"/>
      <c r="AE10" s="16"/>
      <c r="AF10" s="16"/>
      <c r="AG10" s="258">
        <v>4</v>
      </c>
      <c r="AH10" s="259"/>
      <c r="AI10" s="259"/>
      <c r="AJ10" s="259"/>
      <c r="AK10" s="259"/>
      <c r="AL10" s="259"/>
      <c r="AM10" s="260"/>
      <c r="AN10" s="258">
        <v>5</v>
      </c>
      <c r="AO10" s="259"/>
      <c r="AP10" s="259"/>
      <c r="AQ10" s="259"/>
      <c r="AR10" s="259"/>
      <c r="AS10" s="259"/>
      <c r="AT10" s="260"/>
      <c r="AU10" s="258">
        <v>6</v>
      </c>
      <c r="AV10" s="259"/>
      <c r="AW10" s="259"/>
      <c r="AX10" s="259"/>
      <c r="AY10" s="259"/>
      <c r="AZ10" s="259"/>
      <c r="BA10" s="260"/>
      <c r="BB10" s="3"/>
    </row>
    <row r="11" spans="1:54" ht="64.5" customHeight="1" thickBot="1">
      <c r="A11" s="247"/>
      <c r="B11" s="139"/>
      <c r="C11" s="250"/>
      <c r="D11" s="253"/>
      <c r="E11" s="244"/>
      <c r="F11" s="19" t="s">
        <v>7</v>
      </c>
      <c r="G11" s="20" t="s">
        <v>8</v>
      </c>
      <c r="H11" s="20" t="s">
        <v>11</v>
      </c>
      <c r="I11" s="20" t="s">
        <v>12</v>
      </c>
      <c r="J11" s="24" t="s">
        <v>12</v>
      </c>
      <c r="K11" s="21" t="s">
        <v>13</v>
      </c>
      <c r="L11" s="22" t="s">
        <v>7</v>
      </c>
      <c r="M11" s="23" t="s">
        <v>8</v>
      </c>
      <c r="N11" s="24" t="s">
        <v>11</v>
      </c>
      <c r="O11" s="24" t="s">
        <v>12</v>
      </c>
      <c r="P11" s="25" t="s">
        <v>13</v>
      </c>
      <c r="Q11" s="28" t="s">
        <v>1</v>
      </c>
      <c r="R11" s="29" t="s">
        <v>2</v>
      </c>
      <c r="S11" s="22" t="s">
        <v>7</v>
      </c>
      <c r="T11" s="23" t="s">
        <v>8</v>
      </c>
      <c r="U11" s="24" t="s">
        <v>11</v>
      </c>
      <c r="V11" s="24" t="s">
        <v>12</v>
      </c>
      <c r="W11" s="25" t="s">
        <v>13</v>
      </c>
      <c r="X11" s="28" t="s">
        <v>1</v>
      </c>
      <c r="Y11" s="30" t="s">
        <v>2</v>
      </c>
      <c r="Z11" s="22" t="s">
        <v>7</v>
      </c>
      <c r="AA11" s="23" t="s">
        <v>8</v>
      </c>
      <c r="AB11" s="24" t="s">
        <v>11</v>
      </c>
      <c r="AC11" s="24" t="s">
        <v>12</v>
      </c>
      <c r="AD11" s="25" t="s">
        <v>13</v>
      </c>
      <c r="AE11" s="26" t="s">
        <v>1</v>
      </c>
      <c r="AF11" s="30" t="s">
        <v>2</v>
      </c>
      <c r="AG11" s="22" t="s">
        <v>7</v>
      </c>
      <c r="AH11" s="24" t="s">
        <v>8</v>
      </c>
      <c r="AI11" s="24" t="s">
        <v>11</v>
      </c>
      <c r="AJ11" s="24" t="s">
        <v>12</v>
      </c>
      <c r="AK11" s="27" t="s">
        <v>13</v>
      </c>
      <c r="AL11" s="52" t="s">
        <v>1</v>
      </c>
      <c r="AM11" s="30" t="s">
        <v>2</v>
      </c>
      <c r="AN11" s="22" t="s">
        <v>7</v>
      </c>
      <c r="AO11" s="24" t="s">
        <v>8</v>
      </c>
      <c r="AP11" s="24" t="s">
        <v>11</v>
      </c>
      <c r="AQ11" s="24" t="s">
        <v>12</v>
      </c>
      <c r="AR11" s="27" t="s">
        <v>13</v>
      </c>
      <c r="AS11" s="52" t="s">
        <v>1</v>
      </c>
      <c r="AT11" s="31" t="s">
        <v>2</v>
      </c>
      <c r="AU11" s="22" t="s">
        <v>7</v>
      </c>
      <c r="AV11" s="24" t="s">
        <v>8</v>
      </c>
      <c r="AW11" s="24" t="s">
        <v>11</v>
      </c>
      <c r="AX11" s="24" t="s">
        <v>12</v>
      </c>
      <c r="AY11" s="27" t="s">
        <v>13</v>
      </c>
      <c r="AZ11" s="52" t="s">
        <v>1</v>
      </c>
      <c r="BA11" s="30" t="s">
        <v>2</v>
      </c>
      <c r="BB11" s="2"/>
    </row>
    <row r="12" spans="1:54" ht="12" customHeight="1">
      <c r="A12" s="234" t="s">
        <v>66</v>
      </c>
      <c r="B12" s="235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7"/>
      <c r="BB12" s="2"/>
    </row>
    <row r="13" spans="1:54" ht="8.25" customHeight="1">
      <c r="A13" s="256"/>
      <c r="B13" s="257"/>
      <c r="C13" s="257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68"/>
      <c r="BB13" s="2"/>
    </row>
    <row r="14" spans="1:54" ht="12" customHeight="1">
      <c r="A14" s="97">
        <v>1</v>
      </c>
      <c r="B14" s="143"/>
      <c r="C14" s="53" t="s">
        <v>45</v>
      </c>
      <c r="D14" s="79">
        <f>SUM(R14,Y14,AF14,AM14,AT14,BA14)</f>
        <v>2</v>
      </c>
      <c r="E14" s="161">
        <v>30</v>
      </c>
      <c r="F14" s="92"/>
      <c r="G14" s="92"/>
      <c r="H14" s="92"/>
      <c r="I14" s="92">
        <v>30</v>
      </c>
      <c r="J14" s="92">
        <v>30</v>
      </c>
      <c r="K14" s="92"/>
      <c r="L14" s="93"/>
      <c r="M14" s="92"/>
      <c r="N14" s="92"/>
      <c r="O14" s="92">
        <v>30</v>
      </c>
      <c r="P14" s="92"/>
      <c r="Q14" s="70" t="s">
        <v>42</v>
      </c>
      <c r="R14" s="94">
        <v>2</v>
      </c>
      <c r="S14" s="93"/>
      <c r="T14" s="65"/>
      <c r="U14" s="65"/>
      <c r="V14" s="65"/>
      <c r="W14" s="65"/>
      <c r="X14" s="66"/>
      <c r="Y14" s="124"/>
      <c r="Z14" s="95"/>
      <c r="AA14" s="92"/>
      <c r="AB14" s="92"/>
      <c r="AC14" s="92"/>
      <c r="AD14" s="65"/>
      <c r="AE14" s="70"/>
      <c r="AF14" s="94"/>
      <c r="AG14" s="93"/>
      <c r="AH14" s="92"/>
      <c r="AI14" s="92"/>
      <c r="AJ14" s="92"/>
      <c r="AK14" s="65"/>
      <c r="AL14" s="66"/>
      <c r="AM14" s="67"/>
      <c r="AN14" s="95"/>
      <c r="AO14" s="92"/>
      <c r="AP14" s="92"/>
      <c r="AQ14" s="92"/>
      <c r="AR14" s="65"/>
      <c r="AS14" s="70"/>
      <c r="AT14" s="94"/>
      <c r="AU14" s="93"/>
      <c r="AV14" s="92"/>
      <c r="AW14" s="92"/>
      <c r="AX14" s="92"/>
      <c r="AY14" s="92"/>
      <c r="AZ14" s="135"/>
      <c r="BA14" s="67"/>
      <c r="BB14" s="2"/>
    </row>
    <row r="15" spans="1:53" ht="12" customHeight="1">
      <c r="A15" s="59">
        <v>2</v>
      </c>
      <c r="B15" s="58"/>
      <c r="C15" s="53" t="s">
        <v>32</v>
      </c>
      <c r="D15" s="159">
        <f>SUM(R15,Y15,AF15,AM15,AT15,BA15)</f>
        <v>2</v>
      </c>
      <c r="E15" s="80">
        <v>30</v>
      </c>
      <c r="F15" s="69"/>
      <c r="G15" s="69"/>
      <c r="H15" s="69"/>
      <c r="I15" s="69">
        <v>30</v>
      </c>
      <c r="J15" s="69">
        <v>30</v>
      </c>
      <c r="K15" s="69"/>
      <c r="L15" s="72"/>
      <c r="M15" s="69"/>
      <c r="N15" s="69"/>
      <c r="O15" s="69">
        <v>30</v>
      </c>
      <c r="P15" s="69"/>
      <c r="Q15" s="75" t="s">
        <v>42</v>
      </c>
      <c r="R15" s="71">
        <v>2</v>
      </c>
      <c r="S15" s="72"/>
      <c r="T15" s="65"/>
      <c r="U15" s="65"/>
      <c r="V15" s="65"/>
      <c r="W15" s="65"/>
      <c r="X15" s="66"/>
      <c r="Y15" s="76"/>
      <c r="Z15" s="68"/>
      <c r="AA15" s="69"/>
      <c r="AB15" s="69"/>
      <c r="AC15" s="69"/>
      <c r="AD15" s="77"/>
      <c r="AE15" s="75"/>
      <c r="AF15" s="71"/>
      <c r="AG15" s="72"/>
      <c r="AH15" s="69"/>
      <c r="AI15" s="69"/>
      <c r="AJ15" s="69"/>
      <c r="AK15" s="77"/>
      <c r="AL15" s="78"/>
      <c r="AM15" s="74"/>
      <c r="AN15" s="68"/>
      <c r="AO15" s="69"/>
      <c r="AP15" s="69"/>
      <c r="AQ15" s="69"/>
      <c r="AR15" s="77"/>
      <c r="AS15" s="75"/>
      <c r="AT15" s="71"/>
      <c r="AU15" s="72"/>
      <c r="AV15" s="69"/>
      <c r="AW15" s="69"/>
      <c r="AX15" s="69"/>
      <c r="AY15" s="69"/>
      <c r="AZ15" s="73"/>
      <c r="BA15" s="74"/>
    </row>
    <row r="16" spans="1:53" ht="12" customHeight="1">
      <c r="A16" s="59">
        <v>3</v>
      </c>
      <c r="B16" s="57"/>
      <c r="C16" s="53" t="s">
        <v>33</v>
      </c>
      <c r="D16" s="79">
        <f>SUM(R16,Y16,AF16,AM16,AT16,BA16)</f>
        <v>1</v>
      </c>
      <c r="E16" s="80">
        <v>15</v>
      </c>
      <c r="F16" s="69"/>
      <c r="G16" s="69"/>
      <c r="H16" s="69"/>
      <c r="I16" s="69">
        <v>15</v>
      </c>
      <c r="J16" s="69">
        <v>15</v>
      </c>
      <c r="K16" s="69"/>
      <c r="L16" s="72"/>
      <c r="M16" s="65"/>
      <c r="N16" s="69"/>
      <c r="O16" s="69"/>
      <c r="P16" s="69"/>
      <c r="Q16" s="75"/>
      <c r="R16" s="71"/>
      <c r="S16" s="72"/>
      <c r="T16" s="65"/>
      <c r="U16" s="65"/>
      <c r="V16" s="65"/>
      <c r="W16" s="65"/>
      <c r="X16" s="66"/>
      <c r="Y16" s="76"/>
      <c r="Z16" s="68"/>
      <c r="AA16" s="69"/>
      <c r="AB16" s="69"/>
      <c r="AC16" s="69">
        <v>15</v>
      </c>
      <c r="AD16" s="77"/>
      <c r="AE16" s="75" t="s">
        <v>42</v>
      </c>
      <c r="AF16" s="71">
        <v>1</v>
      </c>
      <c r="AG16" s="72"/>
      <c r="AH16" s="69"/>
      <c r="AI16" s="69"/>
      <c r="AJ16" s="69"/>
      <c r="AK16" s="77"/>
      <c r="AL16" s="78"/>
      <c r="AM16" s="74"/>
      <c r="AN16" s="68"/>
      <c r="AO16" s="69"/>
      <c r="AP16" s="69"/>
      <c r="AQ16" s="69"/>
      <c r="AR16" s="77"/>
      <c r="AS16" s="75"/>
      <c r="AT16" s="71"/>
      <c r="AU16" s="72"/>
      <c r="AV16" s="69"/>
      <c r="AW16" s="69"/>
      <c r="AX16" s="69"/>
      <c r="AY16" s="69"/>
      <c r="AZ16" s="73"/>
      <c r="BA16" s="74"/>
    </row>
    <row r="17" spans="1:54" ht="12" customHeight="1">
      <c r="A17" s="97">
        <v>4</v>
      </c>
      <c r="B17" s="160"/>
      <c r="C17" s="53" t="s">
        <v>39</v>
      </c>
      <c r="D17" s="81">
        <v>4</v>
      </c>
      <c r="E17" s="80">
        <v>30</v>
      </c>
      <c r="F17" s="69">
        <v>30</v>
      </c>
      <c r="G17" s="69"/>
      <c r="H17" s="69"/>
      <c r="I17" s="69"/>
      <c r="J17" s="69"/>
      <c r="K17" s="69"/>
      <c r="L17" s="72">
        <v>30</v>
      </c>
      <c r="M17" s="69"/>
      <c r="N17" s="69"/>
      <c r="O17" s="69"/>
      <c r="P17" s="69"/>
      <c r="Q17" s="75" t="s">
        <v>43</v>
      </c>
      <c r="R17" s="71">
        <v>4</v>
      </c>
      <c r="S17" s="72"/>
      <c r="T17" s="69"/>
      <c r="U17" s="69"/>
      <c r="V17" s="69"/>
      <c r="W17" s="65"/>
      <c r="X17" s="66"/>
      <c r="Y17" s="76"/>
      <c r="Z17" s="68"/>
      <c r="AA17" s="69"/>
      <c r="AB17" s="69"/>
      <c r="AC17" s="69"/>
      <c r="AD17" s="77"/>
      <c r="AE17" s="75"/>
      <c r="AF17" s="71"/>
      <c r="AG17" s="72"/>
      <c r="AH17" s="69"/>
      <c r="AI17" s="69"/>
      <c r="AJ17" s="69"/>
      <c r="AK17" s="77"/>
      <c r="AL17" s="78"/>
      <c r="AM17" s="74"/>
      <c r="AN17" s="68"/>
      <c r="AO17" s="69"/>
      <c r="AP17" s="69"/>
      <c r="AQ17" s="69"/>
      <c r="AR17" s="77"/>
      <c r="AS17" s="75"/>
      <c r="AT17" s="71"/>
      <c r="AU17" s="72"/>
      <c r="AV17" s="69"/>
      <c r="AW17" s="69"/>
      <c r="AX17" s="69"/>
      <c r="AY17" s="69"/>
      <c r="AZ17" s="73"/>
      <c r="BA17" s="74"/>
      <c r="BB17" s="2"/>
    </row>
    <row r="18" spans="1:54" ht="12" customHeight="1">
      <c r="A18" s="59">
        <v>5</v>
      </c>
      <c r="B18" s="160"/>
      <c r="C18" s="53" t="s">
        <v>62</v>
      </c>
      <c r="D18" s="79">
        <v>1</v>
      </c>
      <c r="E18" s="80">
        <v>15</v>
      </c>
      <c r="F18" s="69"/>
      <c r="G18" s="69"/>
      <c r="H18" s="69"/>
      <c r="I18" s="69">
        <v>30</v>
      </c>
      <c r="J18" s="69">
        <v>15</v>
      </c>
      <c r="K18" s="69"/>
      <c r="L18" s="72"/>
      <c r="M18" s="69"/>
      <c r="N18" s="69"/>
      <c r="O18" s="69"/>
      <c r="P18" s="69"/>
      <c r="Q18" s="75"/>
      <c r="R18" s="71"/>
      <c r="S18" s="72"/>
      <c r="T18" s="69"/>
      <c r="U18" s="69"/>
      <c r="V18" s="69"/>
      <c r="W18" s="65"/>
      <c r="X18" s="66"/>
      <c r="Y18" s="76"/>
      <c r="Z18" s="68"/>
      <c r="AA18" s="69"/>
      <c r="AB18" s="69"/>
      <c r="AC18" s="69">
        <v>15</v>
      </c>
      <c r="AD18" s="77"/>
      <c r="AE18" s="75" t="s">
        <v>42</v>
      </c>
      <c r="AF18" s="71">
        <v>1</v>
      </c>
      <c r="AG18" s="72"/>
      <c r="AH18" s="69"/>
      <c r="AI18" s="69"/>
      <c r="AJ18" s="69"/>
      <c r="AK18" s="77"/>
      <c r="AL18" s="78"/>
      <c r="AM18" s="74"/>
      <c r="AN18" s="68"/>
      <c r="AO18" s="69"/>
      <c r="AP18" s="69"/>
      <c r="AQ18" s="69"/>
      <c r="AR18" s="77"/>
      <c r="AS18" s="75"/>
      <c r="AT18" s="71"/>
      <c r="AU18" s="72"/>
      <c r="AV18" s="69"/>
      <c r="AW18" s="69"/>
      <c r="AX18" s="69"/>
      <c r="AY18" s="69"/>
      <c r="AZ18" s="73"/>
      <c r="BA18" s="74"/>
      <c r="BB18" s="2"/>
    </row>
    <row r="19" spans="1:54" ht="12" customHeight="1">
      <c r="A19" s="59">
        <v>6</v>
      </c>
      <c r="B19" s="160"/>
      <c r="C19" s="53" t="s">
        <v>46</v>
      </c>
      <c r="D19" s="79">
        <v>17</v>
      </c>
      <c r="E19" s="80">
        <v>180</v>
      </c>
      <c r="F19" s="69">
        <v>90</v>
      </c>
      <c r="G19" s="69"/>
      <c r="H19" s="69"/>
      <c r="I19" s="69">
        <v>60</v>
      </c>
      <c r="J19" s="69">
        <v>90</v>
      </c>
      <c r="K19" s="69"/>
      <c r="L19" s="72"/>
      <c r="M19" s="69"/>
      <c r="N19" s="69"/>
      <c r="O19" s="69"/>
      <c r="P19" s="69"/>
      <c r="Q19" s="75"/>
      <c r="R19" s="71"/>
      <c r="S19" s="72">
        <v>30</v>
      </c>
      <c r="T19" s="69"/>
      <c r="U19" s="69"/>
      <c r="V19" s="69">
        <v>30</v>
      </c>
      <c r="W19" s="65"/>
      <c r="X19" s="66" t="s">
        <v>43</v>
      </c>
      <c r="Y19" s="76">
        <v>6</v>
      </c>
      <c r="Z19" s="72">
        <v>30</v>
      </c>
      <c r="AA19" s="69"/>
      <c r="AB19" s="69"/>
      <c r="AC19" s="69">
        <v>30</v>
      </c>
      <c r="AD19" s="65"/>
      <c r="AE19" s="66" t="s">
        <v>43</v>
      </c>
      <c r="AF19" s="76">
        <v>5</v>
      </c>
      <c r="AG19" s="72">
        <v>30</v>
      </c>
      <c r="AH19" s="69"/>
      <c r="AI19" s="69"/>
      <c r="AJ19" s="69">
        <v>30</v>
      </c>
      <c r="AK19" s="77"/>
      <c r="AL19" s="78" t="s">
        <v>43</v>
      </c>
      <c r="AM19" s="74">
        <v>6</v>
      </c>
      <c r="AN19" s="68"/>
      <c r="AO19" s="69"/>
      <c r="AP19" s="69"/>
      <c r="AQ19" s="69"/>
      <c r="AR19" s="77"/>
      <c r="AS19" s="75"/>
      <c r="AT19" s="71"/>
      <c r="AU19" s="72"/>
      <c r="AV19" s="69"/>
      <c r="AW19" s="69"/>
      <c r="AX19" s="69"/>
      <c r="AY19" s="69"/>
      <c r="AZ19" s="73"/>
      <c r="BA19" s="74"/>
      <c r="BB19" s="2"/>
    </row>
    <row r="20" spans="1:54" ht="12" customHeight="1">
      <c r="A20" s="97">
        <v>7</v>
      </c>
      <c r="B20" s="160"/>
      <c r="C20" s="133" t="s">
        <v>40</v>
      </c>
      <c r="D20" s="79">
        <v>4</v>
      </c>
      <c r="E20" s="80">
        <v>45</v>
      </c>
      <c r="F20" s="69">
        <v>30</v>
      </c>
      <c r="G20" s="69"/>
      <c r="H20" s="69"/>
      <c r="I20" s="69">
        <v>15</v>
      </c>
      <c r="J20" s="69">
        <v>15</v>
      </c>
      <c r="K20" s="69"/>
      <c r="L20" s="72"/>
      <c r="M20" s="69"/>
      <c r="N20" s="69"/>
      <c r="O20" s="69"/>
      <c r="P20" s="69"/>
      <c r="Q20" s="75"/>
      <c r="R20" s="71"/>
      <c r="S20" s="72"/>
      <c r="T20" s="69"/>
      <c r="U20" s="69"/>
      <c r="V20" s="69"/>
      <c r="W20" s="65"/>
      <c r="X20" s="66"/>
      <c r="Y20" s="76"/>
      <c r="Z20" s="68"/>
      <c r="AA20" s="69"/>
      <c r="AB20" s="69"/>
      <c r="AC20" s="69"/>
      <c r="AD20" s="77"/>
      <c r="AE20" s="75"/>
      <c r="AF20" s="71"/>
      <c r="AG20" s="72">
        <v>30</v>
      </c>
      <c r="AH20" s="69"/>
      <c r="AI20" s="69"/>
      <c r="AJ20" s="69">
        <v>15</v>
      </c>
      <c r="AK20" s="77"/>
      <c r="AL20" s="78" t="s">
        <v>43</v>
      </c>
      <c r="AM20" s="74">
        <v>4</v>
      </c>
      <c r="AN20" s="68"/>
      <c r="AO20" s="69"/>
      <c r="AP20" s="69"/>
      <c r="AQ20" s="69"/>
      <c r="AR20" s="77"/>
      <c r="AS20" s="75"/>
      <c r="AT20" s="71"/>
      <c r="AU20" s="72"/>
      <c r="AV20" s="69"/>
      <c r="AW20" s="69"/>
      <c r="AX20" s="69"/>
      <c r="AY20" s="69"/>
      <c r="AZ20" s="73"/>
      <c r="BA20" s="74"/>
      <c r="BB20" s="2"/>
    </row>
    <row r="21" spans="1:54" ht="24.75" customHeight="1">
      <c r="A21" s="59">
        <v>8</v>
      </c>
      <c r="B21" s="160"/>
      <c r="C21" s="53" t="s">
        <v>44</v>
      </c>
      <c r="D21" s="79">
        <f>SUM(R21,Y21,AF21,AM21,AT21,BA21)</f>
        <v>11</v>
      </c>
      <c r="E21" s="80">
        <v>120</v>
      </c>
      <c r="F21" s="69">
        <v>60</v>
      </c>
      <c r="G21" s="69"/>
      <c r="H21" s="69"/>
      <c r="I21" s="69">
        <v>60</v>
      </c>
      <c r="J21" s="69">
        <v>60</v>
      </c>
      <c r="K21" s="69"/>
      <c r="L21" s="72"/>
      <c r="M21" s="69"/>
      <c r="N21" s="69"/>
      <c r="O21" s="69"/>
      <c r="P21" s="69"/>
      <c r="Q21" s="75"/>
      <c r="R21" s="71"/>
      <c r="S21" s="72">
        <v>30</v>
      </c>
      <c r="T21" s="69"/>
      <c r="U21" s="69"/>
      <c r="V21" s="69">
        <v>30</v>
      </c>
      <c r="W21" s="65"/>
      <c r="X21" s="66" t="s">
        <v>42</v>
      </c>
      <c r="Y21" s="76">
        <v>6</v>
      </c>
      <c r="Z21" s="72">
        <v>30</v>
      </c>
      <c r="AA21" s="69"/>
      <c r="AB21" s="69"/>
      <c r="AC21" s="69">
        <v>30</v>
      </c>
      <c r="AD21" s="65"/>
      <c r="AE21" s="66" t="s">
        <v>43</v>
      </c>
      <c r="AF21" s="76">
        <v>5</v>
      </c>
      <c r="AG21" s="72"/>
      <c r="AH21" s="69"/>
      <c r="AI21" s="69"/>
      <c r="AJ21" s="69"/>
      <c r="AK21" s="77"/>
      <c r="AL21" s="78"/>
      <c r="AM21" s="74"/>
      <c r="AN21" s="68"/>
      <c r="AO21" s="69"/>
      <c r="AP21" s="69"/>
      <c r="AQ21" s="69"/>
      <c r="AR21" s="77"/>
      <c r="AS21" s="75"/>
      <c r="AT21" s="71"/>
      <c r="AU21" s="72"/>
      <c r="AV21" s="69"/>
      <c r="AW21" s="69"/>
      <c r="AX21" s="69"/>
      <c r="AY21" s="69"/>
      <c r="AZ21" s="73"/>
      <c r="BA21" s="74"/>
      <c r="BB21" s="2"/>
    </row>
    <row r="22" spans="1:54" ht="15" customHeight="1">
      <c r="A22" s="59">
        <v>9</v>
      </c>
      <c r="B22" s="160"/>
      <c r="C22" s="53" t="s">
        <v>65</v>
      </c>
      <c r="D22" s="79">
        <v>2</v>
      </c>
      <c r="E22" s="80">
        <v>30</v>
      </c>
      <c r="F22" s="69"/>
      <c r="G22" s="69"/>
      <c r="H22" s="69"/>
      <c r="I22" s="69"/>
      <c r="J22" s="69">
        <v>30</v>
      </c>
      <c r="K22" s="69"/>
      <c r="L22" s="72"/>
      <c r="M22" s="69"/>
      <c r="N22" s="69"/>
      <c r="O22" s="69"/>
      <c r="P22" s="69"/>
      <c r="Q22" s="75"/>
      <c r="R22" s="71"/>
      <c r="S22" s="72"/>
      <c r="T22" s="69"/>
      <c r="U22" s="69"/>
      <c r="V22" s="69"/>
      <c r="W22" s="65"/>
      <c r="X22" s="66"/>
      <c r="Y22" s="76"/>
      <c r="Z22" s="68"/>
      <c r="AA22" s="69"/>
      <c r="AB22" s="69"/>
      <c r="AC22" s="69">
        <v>30</v>
      </c>
      <c r="AD22" s="77"/>
      <c r="AE22" s="78" t="s">
        <v>42</v>
      </c>
      <c r="AF22" s="71">
        <v>2</v>
      </c>
      <c r="AG22" s="72"/>
      <c r="AH22" s="69"/>
      <c r="AI22" s="69"/>
      <c r="AJ22" s="69"/>
      <c r="AK22" s="77"/>
      <c r="AL22" s="78"/>
      <c r="AM22" s="74"/>
      <c r="AN22" s="68"/>
      <c r="AO22" s="69"/>
      <c r="AP22" s="69"/>
      <c r="AQ22" s="69"/>
      <c r="AR22" s="77"/>
      <c r="AS22" s="75"/>
      <c r="AT22" s="71"/>
      <c r="AU22" s="72"/>
      <c r="AV22" s="69"/>
      <c r="AW22" s="69"/>
      <c r="AX22" s="69"/>
      <c r="AY22" s="69"/>
      <c r="AZ22" s="73"/>
      <c r="BA22" s="74"/>
      <c r="BB22" s="2"/>
    </row>
    <row r="23" spans="1:54" ht="25.5" customHeight="1">
      <c r="A23" s="97">
        <v>10</v>
      </c>
      <c r="B23" s="160"/>
      <c r="C23" s="53" t="s">
        <v>70</v>
      </c>
      <c r="D23" s="56">
        <v>34</v>
      </c>
      <c r="E23" s="175">
        <v>480</v>
      </c>
      <c r="F23" s="57"/>
      <c r="G23" s="57"/>
      <c r="H23" s="188"/>
      <c r="I23" s="58">
        <v>690</v>
      </c>
      <c r="J23" s="58">
        <v>480</v>
      </c>
      <c r="K23" s="58"/>
      <c r="L23" s="59"/>
      <c r="M23" s="57"/>
      <c r="N23" s="58"/>
      <c r="O23" s="58">
        <v>60</v>
      </c>
      <c r="P23" s="58"/>
      <c r="Q23" s="60" t="s">
        <v>42</v>
      </c>
      <c r="R23" s="76">
        <v>4</v>
      </c>
      <c r="S23" s="64"/>
      <c r="T23" s="57"/>
      <c r="U23" s="58"/>
      <c r="V23" s="58">
        <v>60</v>
      </c>
      <c r="W23" s="57"/>
      <c r="X23" s="60" t="s">
        <v>43</v>
      </c>
      <c r="Y23" s="76">
        <v>4</v>
      </c>
      <c r="Z23" s="64"/>
      <c r="AA23" s="57"/>
      <c r="AB23" s="58"/>
      <c r="AC23" s="58">
        <v>90</v>
      </c>
      <c r="AD23" s="57"/>
      <c r="AE23" s="60" t="s">
        <v>42</v>
      </c>
      <c r="AF23" s="61">
        <v>6</v>
      </c>
      <c r="AG23" s="59"/>
      <c r="AH23" s="57"/>
      <c r="AI23" s="58"/>
      <c r="AJ23" s="58">
        <v>90</v>
      </c>
      <c r="AK23" s="65"/>
      <c r="AL23" s="66" t="s">
        <v>43</v>
      </c>
      <c r="AM23" s="67">
        <v>6</v>
      </c>
      <c r="AN23" s="68"/>
      <c r="AO23" s="69"/>
      <c r="AP23" s="69"/>
      <c r="AQ23" s="69">
        <v>90</v>
      </c>
      <c r="AR23" s="65"/>
      <c r="AS23" s="70" t="s">
        <v>42</v>
      </c>
      <c r="AT23" s="71">
        <v>6</v>
      </c>
      <c r="AU23" s="72"/>
      <c r="AV23" s="69"/>
      <c r="AW23" s="69"/>
      <c r="AX23" s="69">
        <v>90</v>
      </c>
      <c r="AY23" s="69"/>
      <c r="AZ23" s="73" t="s">
        <v>43</v>
      </c>
      <c r="BA23" s="74">
        <v>8</v>
      </c>
      <c r="BB23" s="2"/>
    </row>
    <row r="24" spans="1:54" ht="12" customHeight="1">
      <c r="A24" s="59">
        <v>11</v>
      </c>
      <c r="B24" s="160"/>
      <c r="C24" s="55" t="s">
        <v>73</v>
      </c>
      <c r="D24" s="79">
        <v>10</v>
      </c>
      <c r="E24" s="175">
        <v>120</v>
      </c>
      <c r="F24" s="144"/>
      <c r="G24" s="144"/>
      <c r="H24" s="144"/>
      <c r="I24" s="144"/>
      <c r="J24" s="145">
        <v>120</v>
      </c>
      <c r="K24" s="163"/>
      <c r="L24" s="162"/>
      <c r="M24" s="144"/>
      <c r="N24" s="144"/>
      <c r="O24" s="65">
        <v>60</v>
      </c>
      <c r="P24" s="144"/>
      <c r="Q24" s="60" t="s">
        <v>42</v>
      </c>
      <c r="R24" s="67">
        <v>4</v>
      </c>
      <c r="S24" s="144"/>
      <c r="T24" s="144"/>
      <c r="U24" s="144"/>
      <c r="V24" s="145">
        <v>60</v>
      </c>
      <c r="W24" s="144"/>
      <c r="X24" s="62" t="s">
        <v>43</v>
      </c>
      <c r="Y24" s="63">
        <v>6</v>
      </c>
      <c r="Z24" s="144"/>
      <c r="AA24" s="144"/>
      <c r="AB24" s="144"/>
      <c r="AC24" s="145"/>
      <c r="AD24" s="144"/>
      <c r="AE24" s="60"/>
      <c r="AF24" s="172"/>
      <c r="AG24" s="162"/>
      <c r="AH24" s="144"/>
      <c r="AI24" s="69"/>
      <c r="AJ24" s="69"/>
      <c r="AK24" s="77"/>
      <c r="AL24" s="78"/>
      <c r="AM24" s="74"/>
      <c r="AN24" s="68"/>
      <c r="AO24" s="69"/>
      <c r="AP24" s="69"/>
      <c r="AQ24" s="69"/>
      <c r="AR24" s="77"/>
      <c r="AS24" s="75"/>
      <c r="AT24" s="71"/>
      <c r="AU24" s="72"/>
      <c r="AV24" s="69"/>
      <c r="AW24" s="69"/>
      <c r="AX24" s="69"/>
      <c r="AY24" s="69"/>
      <c r="AZ24" s="73"/>
      <c r="BA24" s="74"/>
      <c r="BB24" s="2"/>
    </row>
    <row r="25" spans="1:54" s="167" customFormat="1" ht="27" customHeight="1">
      <c r="A25" s="59">
        <v>12</v>
      </c>
      <c r="B25" s="160"/>
      <c r="C25" s="176" t="s">
        <v>67</v>
      </c>
      <c r="D25" s="56">
        <v>4</v>
      </c>
      <c r="E25" s="175">
        <v>60</v>
      </c>
      <c r="F25" s="152"/>
      <c r="G25" s="152"/>
      <c r="H25" s="152"/>
      <c r="I25" s="152"/>
      <c r="J25" s="152">
        <v>60</v>
      </c>
      <c r="K25" s="152"/>
      <c r="L25" s="153"/>
      <c r="M25" s="152"/>
      <c r="N25" s="152"/>
      <c r="O25" s="152">
        <v>30</v>
      </c>
      <c r="P25" s="152"/>
      <c r="Q25" s="75" t="s">
        <v>42</v>
      </c>
      <c r="R25" s="67">
        <v>2</v>
      </c>
      <c r="S25" s="155"/>
      <c r="T25" s="57"/>
      <c r="U25" s="58"/>
      <c r="V25" s="58">
        <v>30</v>
      </c>
      <c r="W25" s="57"/>
      <c r="X25" s="75" t="s">
        <v>42</v>
      </c>
      <c r="Y25" s="76">
        <v>2</v>
      </c>
      <c r="Z25" s="155"/>
      <c r="AA25" s="152"/>
      <c r="AB25" s="152"/>
      <c r="AC25" s="152"/>
      <c r="AD25" s="156"/>
      <c r="AE25" s="154"/>
      <c r="AF25" s="157"/>
      <c r="AG25" s="153"/>
      <c r="AH25" s="152"/>
      <c r="AI25" s="152"/>
      <c r="AJ25" s="152"/>
      <c r="AK25" s="77"/>
      <c r="AL25" s="78"/>
      <c r="AM25" s="74"/>
      <c r="AN25" s="68"/>
      <c r="AO25" s="69"/>
      <c r="AP25" s="69"/>
      <c r="AQ25" s="69"/>
      <c r="AR25" s="77"/>
      <c r="AS25" s="75"/>
      <c r="AT25" s="71"/>
      <c r="AU25" s="72"/>
      <c r="AV25" s="69"/>
      <c r="AW25" s="69"/>
      <c r="AX25" s="69"/>
      <c r="AY25" s="69"/>
      <c r="AZ25" s="73"/>
      <c r="BA25" s="74"/>
      <c r="BB25" s="178"/>
    </row>
    <row r="26" spans="1:54" ht="12" customHeight="1">
      <c r="A26" s="326" t="s">
        <v>34</v>
      </c>
      <c r="B26" s="327"/>
      <c r="C26" s="327"/>
      <c r="D26" s="179"/>
      <c r="E26" s="180"/>
      <c r="F26" s="69"/>
      <c r="G26" s="69"/>
      <c r="H26" s="69"/>
      <c r="I26" s="69"/>
      <c r="J26" s="69"/>
      <c r="K26" s="69"/>
      <c r="L26" s="72"/>
      <c r="M26" s="69"/>
      <c r="N26" s="69"/>
      <c r="O26" s="69"/>
      <c r="P26" s="69"/>
      <c r="Q26" s="82"/>
      <c r="R26" s="83"/>
      <c r="S26" s="84"/>
      <c r="T26" s="85"/>
      <c r="U26" s="85"/>
      <c r="V26" s="85"/>
      <c r="W26" s="86"/>
      <c r="X26" s="87"/>
      <c r="Y26" s="88"/>
      <c r="Z26" s="83"/>
      <c r="AA26" s="85"/>
      <c r="AB26" s="85"/>
      <c r="AC26" s="85"/>
      <c r="AD26" s="82"/>
      <c r="AE26" s="82"/>
      <c r="AF26" s="83"/>
      <c r="AG26" s="84"/>
      <c r="AH26" s="85"/>
      <c r="AI26" s="85"/>
      <c r="AJ26" s="85"/>
      <c r="AK26" s="82"/>
      <c r="AL26" s="89"/>
      <c r="AM26" s="90"/>
      <c r="AN26" s="83"/>
      <c r="AO26" s="85"/>
      <c r="AP26" s="85"/>
      <c r="AQ26" s="85"/>
      <c r="AR26" s="82"/>
      <c r="AS26" s="82"/>
      <c r="AT26" s="83"/>
      <c r="AU26" s="84"/>
      <c r="AV26" s="85"/>
      <c r="AW26" s="85"/>
      <c r="AX26" s="85"/>
      <c r="AY26" s="85"/>
      <c r="AZ26" s="85"/>
      <c r="BA26" s="90"/>
      <c r="BB26" s="2"/>
    </row>
    <row r="27" spans="1:54" ht="12" customHeight="1">
      <c r="A27" s="98">
        <v>13</v>
      </c>
      <c r="B27" s="140"/>
      <c r="C27" s="53" t="s">
        <v>35</v>
      </c>
      <c r="D27" s="79">
        <f>SUM(R27,Y27,AF27,AM27,AT27,BA27)</f>
        <v>3</v>
      </c>
      <c r="E27" s="80">
        <v>30</v>
      </c>
      <c r="F27" s="69">
        <v>30</v>
      </c>
      <c r="G27" s="69"/>
      <c r="H27" s="69"/>
      <c r="I27" s="69"/>
      <c r="J27" s="69"/>
      <c r="K27" s="69"/>
      <c r="L27" s="72">
        <v>30</v>
      </c>
      <c r="M27" s="69"/>
      <c r="N27" s="69"/>
      <c r="O27" s="69"/>
      <c r="P27" s="69"/>
      <c r="Q27" s="75" t="s">
        <v>42</v>
      </c>
      <c r="R27" s="71">
        <v>3</v>
      </c>
      <c r="S27" s="72"/>
      <c r="T27" s="69"/>
      <c r="U27" s="69"/>
      <c r="V27" s="69"/>
      <c r="W27" s="65"/>
      <c r="X27" s="66"/>
      <c r="Y27" s="76"/>
      <c r="Z27" s="68"/>
      <c r="AA27" s="69"/>
      <c r="AB27" s="69"/>
      <c r="AC27" s="69"/>
      <c r="AD27" s="77"/>
      <c r="AE27" s="75"/>
      <c r="AF27" s="71"/>
      <c r="AG27" s="72"/>
      <c r="AH27" s="69"/>
      <c r="AI27" s="69"/>
      <c r="AJ27" s="69"/>
      <c r="AK27" s="77"/>
      <c r="AL27" s="78"/>
      <c r="AM27" s="74"/>
      <c r="AN27" s="68"/>
      <c r="AO27" s="69"/>
      <c r="AP27" s="69"/>
      <c r="AQ27" s="69"/>
      <c r="AR27" s="77"/>
      <c r="AS27" s="75"/>
      <c r="AT27" s="71"/>
      <c r="AU27" s="72"/>
      <c r="AV27" s="69"/>
      <c r="AW27" s="69"/>
      <c r="AX27" s="69"/>
      <c r="AY27" s="69"/>
      <c r="AZ27" s="73"/>
      <c r="BA27" s="74"/>
      <c r="BB27" s="2"/>
    </row>
    <row r="28" spans="1:54" ht="12" customHeight="1">
      <c r="A28" s="98">
        <v>14</v>
      </c>
      <c r="B28" s="140"/>
      <c r="C28" s="53" t="s">
        <v>36</v>
      </c>
      <c r="D28" s="79">
        <f>SUM(R28,Y28,AF28,AM28,AT28,BA28)</f>
        <v>2</v>
      </c>
      <c r="E28" s="80">
        <v>30</v>
      </c>
      <c r="F28" s="69"/>
      <c r="G28" s="69"/>
      <c r="H28" s="69"/>
      <c r="I28" s="69">
        <v>30</v>
      </c>
      <c r="J28" s="69">
        <v>30</v>
      </c>
      <c r="K28" s="69"/>
      <c r="L28" s="72"/>
      <c r="M28" s="69"/>
      <c r="N28" s="69"/>
      <c r="O28" s="69"/>
      <c r="P28" s="69"/>
      <c r="Q28" s="75"/>
      <c r="R28" s="71"/>
      <c r="S28" s="72"/>
      <c r="T28" s="69"/>
      <c r="U28" s="69"/>
      <c r="V28" s="69"/>
      <c r="W28" s="65"/>
      <c r="X28" s="66"/>
      <c r="Y28" s="76"/>
      <c r="Z28" s="68"/>
      <c r="AA28" s="69"/>
      <c r="AB28" s="69"/>
      <c r="AC28" s="69">
        <v>30</v>
      </c>
      <c r="AD28" s="77"/>
      <c r="AE28" s="75" t="s">
        <v>42</v>
      </c>
      <c r="AF28" s="71">
        <v>2</v>
      </c>
      <c r="AG28" s="72"/>
      <c r="AH28" s="69"/>
      <c r="AI28" s="69"/>
      <c r="AJ28" s="69"/>
      <c r="AK28" s="77"/>
      <c r="AL28" s="78"/>
      <c r="AM28" s="74"/>
      <c r="AN28" s="68"/>
      <c r="AO28" s="69"/>
      <c r="AP28" s="69"/>
      <c r="AQ28" s="69"/>
      <c r="AR28" s="77"/>
      <c r="AS28" s="75"/>
      <c r="AT28" s="71"/>
      <c r="AU28" s="72"/>
      <c r="AV28" s="69"/>
      <c r="AW28" s="69"/>
      <c r="AX28" s="69"/>
      <c r="AY28" s="69"/>
      <c r="AZ28" s="73"/>
      <c r="BA28" s="74"/>
      <c r="BB28" s="2"/>
    </row>
    <row r="29" spans="1:54" ht="12" customHeight="1">
      <c r="A29" s="98">
        <v>15</v>
      </c>
      <c r="B29" s="140"/>
      <c r="C29" s="53" t="s">
        <v>37</v>
      </c>
      <c r="D29" s="79">
        <f>SUM(R29,Y29,AF29,AM29,AT29,BA29)</f>
        <v>2</v>
      </c>
      <c r="E29" s="80">
        <v>30</v>
      </c>
      <c r="F29" s="69"/>
      <c r="G29" s="69"/>
      <c r="H29" s="69"/>
      <c r="I29" s="69">
        <v>30</v>
      </c>
      <c r="J29" s="69">
        <v>30</v>
      </c>
      <c r="K29" s="69"/>
      <c r="L29" s="72"/>
      <c r="M29" s="69"/>
      <c r="N29" s="69"/>
      <c r="O29" s="69">
        <v>30</v>
      </c>
      <c r="P29" s="69"/>
      <c r="Q29" s="75" t="s">
        <v>42</v>
      </c>
      <c r="R29" s="71">
        <v>2</v>
      </c>
      <c r="S29" s="72"/>
      <c r="T29" s="69"/>
      <c r="U29" s="69"/>
      <c r="V29" s="69"/>
      <c r="W29" s="65"/>
      <c r="X29" s="66"/>
      <c r="Y29" s="76"/>
      <c r="Z29" s="68"/>
      <c r="AA29" s="69"/>
      <c r="AB29" s="69"/>
      <c r="AC29" s="69"/>
      <c r="AD29" s="77"/>
      <c r="AE29" s="75"/>
      <c r="AF29" s="71"/>
      <c r="AG29" s="72"/>
      <c r="AH29" s="69"/>
      <c r="AI29" s="69"/>
      <c r="AJ29" s="69"/>
      <c r="AK29" s="77"/>
      <c r="AL29" s="78"/>
      <c r="AM29" s="74"/>
      <c r="AN29" s="68"/>
      <c r="AO29" s="69"/>
      <c r="AP29" s="69"/>
      <c r="AQ29" s="69"/>
      <c r="AR29" s="77"/>
      <c r="AS29" s="75"/>
      <c r="AT29" s="71"/>
      <c r="AU29" s="72"/>
      <c r="AV29" s="69"/>
      <c r="AW29" s="69"/>
      <c r="AX29" s="69"/>
      <c r="AY29" s="69"/>
      <c r="AZ29" s="73"/>
      <c r="BA29" s="74"/>
      <c r="BB29" s="2"/>
    </row>
    <row r="30" spans="1:54" ht="12" customHeight="1">
      <c r="A30" s="98">
        <v>16</v>
      </c>
      <c r="B30" s="140"/>
      <c r="C30" s="53" t="s">
        <v>59</v>
      </c>
      <c r="D30" s="79">
        <v>1</v>
      </c>
      <c r="E30" s="80">
        <v>15</v>
      </c>
      <c r="F30" s="69">
        <v>15</v>
      </c>
      <c r="G30" s="69"/>
      <c r="H30" s="69"/>
      <c r="I30" s="69"/>
      <c r="J30" s="69"/>
      <c r="K30" s="69"/>
      <c r="L30" s="72">
        <v>15</v>
      </c>
      <c r="M30" s="69"/>
      <c r="N30" s="69"/>
      <c r="O30" s="69"/>
      <c r="P30" s="69"/>
      <c r="Q30" s="75" t="s">
        <v>42</v>
      </c>
      <c r="R30" s="71">
        <v>1</v>
      </c>
      <c r="S30" s="72"/>
      <c r="T30" s="69"/>
      <c r="U30" s="69"/>
      <c r="V30" s="69"/>
      <c r="W30" s="65"/>
      <c r="X30" s="66"/>
      <c r="Y30" s="76"/>
      <c r="Z30" s="68"/>
      <c r="AA30" s="69"/>
      <c r="AB30" s="69"/>
      <c r="AC30" s="69"/>
      <c r="AD30" s="77"/>
      <c r="AE30" s="75"/>
      <c r="AF30" s="71"/>
      <c r="AG30" s="72"/>
      <c r="AH30" s="69"/>
      <c r="AI30" s="69"/>
      <c r="AJ30" s="69"/>
      <c r="AK30" s="77"/>
      <c r="AL30" s="78"/>
      <c r="AM30" s="74"/>
      <c r="AN30" s="68"/>
      <c r="AO30" s="69"/>
      <c r="AP30" s="69"/>
      <c r="AQ30" s="69"/>
      <c r="AR30" s="77"/>
      <c r="AS30" s="75"/>
      <c r="AT30" s="71"/>
      <c r="AU30" s="72"/>
      <c r="AV30" s="69"/>
      <c r="AW30" s="69"/>
      <c r="AX30" s="69"/>
      <c r="AY30" s="69"/>
      <c r="AZ30" s="73"/>
      <c r="BA30" s="74"/>
      <c r="BB30" s="2"/>
    </row>
    <row r="31" spans="1:54" ht="12" customHeight="1">
      <c r="A31" s="98">
        <v>17</v>
      </c>
      <c r="B31" s="140"/>
      <c r="C31" s="53" t="s">
        <v>61</v>
      </c>
      <c r="D31" s="79">
        <v>2</v>
      </c>
      <c r="E31" s="80">
        <v>15</v>
      </c>
      <c r="F31" s="69">
        <v>15</v>
      </c>
      <c r="G31" s="69"/>
      <c r="H31" s="69"/>
      <c r="I31" s="69"/>
      <c r="J31" s="69"/>
      <c r="K31" s="69"/>
      <c r="L31" s="72"/>
      <c r="M31" s="69"/>
      <c r="N31" s="69"/>
      <c r="O31" s="69"/>
      <c r="P31" s="69"/>
      <c r="Q31" s="75"/>
      <c r="R31" s="71"/>
      <c r="S31" s="72"/>
      <c r="T31" s="69"/>
      <c r="U31" s="69"/>
      <c r="V31" s="69"/>
      <c r="W31" s="65"/>
      <c r="X31" s="66"/>
      <c r="Y31" s="76"/>
      <c r="Z31" s="68"/>
      <c r="AA31" s="69"/>
      <c r="AB31" s="69"/>
      <c r="AC31" s="69"/>
      <c r="AD31" s="77"/>
      <c r="AE31" s="75"/>
      <c r="AF31" s="71"/>
      <c r="AG31" s="72">
        <v>15</v>
      </c>
      <c r="AH31" s="69"/>
      <c r="AI31" s="69"/>
      <c r="AJ31" s="69"/>
      <c r="AK31" s="69"/>
      <c r="AL31" s="75" t="s">
        <v>42</v>
      </c>
      <c r="AM31" s="67">
        <v>2</v>
      </c>
      <c r="AN31" s="68"/>
      <c r="AO31" s="69"/>
      <c r="AP31" s="69"/>
      <c r="AQ31" s="69"/>
      <c r="AR31" s="77"/>
      <c r="AS31" s="75"/>
      <c r="AT31" s="71"/>
      <c r="AU31" s="72"/>
      <c r="AV31" s="69"/>
      <c r="AW31" s="69"/>
      <c r="AX31" s="69"/>
      <c r="AY31" s="69"/>
      <c r="AZ31" s="73"/>
      <c r="BA31" s="74"/>
      <c r="BB31" s="2"/>
    </row>
    <row r="32" spans="1:54" ht="12" customHeight="1" thickBot="1">
      <c r="A32" s="97">
        <v>18</v>
      </c>
      <c r="B32" s="141"/>
      <c r="C32" s="53" t="s">
        <v>38</v>
      </c>
      <c r="D32" s="79">
        <v>0</v>
      </c>
      <c r="E32" s="91">
        <v>60</v>
      </c>
      <c r="F32" s="92"/>
      <c r="G32" s="92">
        <v>60</v>
      </c>
      <c r="H32" s="92"/>
      <c r="I32" s="92"/>
      <c r="J32" s="92"/>
      <c r="K32" s="92"/>
      <c r="L32" s="93"/>
      <c r="M32" s="92">
        <v>30</v>
      </c>
      <c r="N32" s="5"/>
      <c r="O32" s="92"/>
      <c r="P32" s="92"/>
      <c r="Q32" s="70" t="s">
        <v>42</v>
      </c>
      <c r="R32" s="94">
        <v>0</v>
      </c>
      <c r="S32" s="93"/>
      <c r="T32" s="92">
        <v>30</v>
      </c>
      <c r="U32" s="92"/>
      <c r="V32" s="92"/>
      <c r="W32" s="65"/>
      <c r="X32" s="66" t="s">
        <v>42</v>
      </c>
      <c r="Y32" s="124">
        <v>0</v>
      </c>
      <c r="Z32" s="95"/>
      <c r="AA32" s="92"/>
      <c r="AB32" s="92"/>
      <c r="AC32" s="92"/>
      <c r="AD32" s="65"/>
      <c r="AE32" s="70"/>
      <c r="AF32" s="94"/>
      <c r="AG32" s="93"/>
      <c r="AH32" s="92"/>
      <c r="AI32" s="92"/>
      <c r="AJ32" s="92"/>
      <c r="AK32" s="65"/>
      <c r="AL32" s="66"/>
      <c r="AM32" s="67"/>
      <c r="AN32" s="95"/>
      <c r="AO32" s="92"/>
      <c r="AP32" s="92"/>
      <c r="AQ32" s="92"/>
      <c r="AR32" s="65"/>
      <c r="AS32" s="70"/>
      <c r="AT32" s="94"/>
      <c r="AU32" s="93"/>
      <c r="AV32" s="92"/>
      <c r="AW32" s="92"/>
      <c r="AX32" s="92"/>
      <c r="AY32" s="92"/>
      <c r="AZ32" s="135"/>
      <c r="BA32" s="67"/>
      <c r="BB32" s="2"/>
    </row>
    <row r="33" spans="1:54" ht="12" customHeight="1" thickBot="1">
      <c r="A33" s="224" t="s">
        <v>20</v>
      </c>
      <c r="B33" s="225"/>
      <c r="C33" s="226"/>
      <c r="D33" s="96">
        <f>SUM(D14:D32)</f>
        <v>102</v>
      </c>
      <c r="E33" s="96">
        <f aca="true" t="shared" si="0" ref="E33:BA33">SUM(E14:E32)</f>
        <v>1335</v>
      </c>
      <c r="F33" s="96">
        <f t="shared" si="0"/>
        <v>270</v>
      </c>
      <c r="G33" s="96">
        <f t="shared" si="0"/>
        <v>60</v>
      </c>
      <c r="H33" s="96">
        <f t="shared" si="0"/>
        <v>0</v>
      </c>
      <c r="I33" s="96">
        <f t="shared" si="0"/>
        <v>990</v>
      </c>
      <c r="J33" s="96">
        <f t="shared" si="0"/>
        <v>1005</v>
      </c>
      <c r="K33" s="96">
        <f t="shared" si="0"/>
        <v>0</v>
      </c>
      <c r="L33" s="96">
        <f t="shared" si="0"/>
        <v>75</v>
      </c>
      <c r="M33" s="96">
        <f t="shared" si="0"/>
        <v>30</v>
      </c>
      <c r="N33" s="96">
        <f t="shared" si="0"/>
        <v>0</v>
      </c>
      <c r="O33" s="96">
        <f t="shared" si="0"/>
        <v>240</v>
      </c>
      <c r="P33" s="96">
        <f t="shared" si="0"/>
        <v>0</v>
      </c>
      <c r="Q33" s="96">
        <f t="shared" si="0"/>
        <v>0</v>
      </c>
      <c r="R33" s="96">
        <f t="shared" si="0"/>
        <v>24</v>
      </c>
      <c r="S33" s="96">
        <f t="shared" si="0"/>
        <v>60</v>
      </c>
      <c r="T33" s="96">
        <f t="shared" si="0"/>
        <v>30</v>
      </c>
      <c r="U33" s="96">
        <f t="shared" si="0"/>
        <v>0</v>
      </c>
      <c r="V33" s="96">
        <f t="shared" si="0"/>
        <v>210</v>
      </c>
      <c r="W33" s="96">
        <f t="shared" si="0"/>
        <v>0</v>
      </c>
      <c r="X33" s="96">
        <f t="shared" si="0"/>
        <v>0</v>
      </c>
      <c r="Y33" s="96">
        <f t="shared" si="0"/>
        <v>24</v>
      </c>
      <c r="Z33" s="96">
        <f t="shared" si="0"/>
        <v>60</v>
      </c>
      <c r="AA33" s="96">
        <f t="shared" si="0"/>
        <v>0</v>
      </c>
      <c r="AB33" s="96">
        <f t="shared" si="0"/>
        <v>0</v>
      </c>
      <c r="AC33" s="96">
        <f t="shared" si="0"/>
        <v>240</v>
      </c>
      <c r="AD33" s="96">
        <f t="shared" si="0"/>
        <v>0</v>
      </c>
      <c r="AE33" s="96">
        <f t="shared" si="0"/>
        <v>0</v>
      </c>
      <c r="AF33" s="96">
        <f t="shared" si="0"/>
        <v>22</v>
      </c>
      <c r="AG33" s="96">
        <f t="shared" si="0"/>
        <v>75</v>
      </c>
      <c r="AH33" s="96">
        <f t="shared" si="0"/>
        <v>0</v>
      </c>
      <c r="AI33" s="96">
        <f t="shared" si="0"/>
        <v>0</v>
      </c>
      <c r="AJ33" s="96">
        <f t="shared" si="0"/>
        <v>135</v>
      </c>
      <c r="AK33" s="96">
        <f t="shared" si="0"/>
        <v>0</v>
      </c>
      <c r="AL33" s="96">
        <f t="shared" si="0"/>
        <v>0</v>
      </c>
      <c r="AM33" s="96">
        <f t="shared" si="0"/>
        <v>18</v>
      </c>
      <c r="AN33" s="96">
        <f t="shared" si="0"/>
        <v>0</v>
      </c>
      <c r="AO33" s="96">
        <f t="shared" si="0"/>
        <v>0</v>
      </c>
      <c r="AP33" s="96">
        <f t="shared" si="0"/>
        <v>0</v>
      </c>
      <c r="AQ33" s="96">
        <f t="shared" si="0"/>
        <v>90</v>
      </c>
      <c r="AR33" s="96">
        <f t="shared" si="0"/>
        <v>0</v>
      </c>
      <c r="AS33" s="96">
        <f t="shared" si="0"/>
        <v>0</v>
      </c>
      <c r="AT33" s="96">
        <f t="shared" si="0"/>
        <v>6</v>
      </c>
      <c r="AU33" s="96">
        <f t="shared" si="0"/>
        <v>0</v>
      </c>
      <c r="AV33" s="96">
        <f t="shared" si="0"/>
        <v>0</v>
      </c>
      <c r="AW33" s="96">
        <f t="shared" si="0"/>
        <v>0</v>
      </c>
      <c r="AX33" s="96">
        <f t="shared" si="0"/>
        <v>90</v>
      </c>
      <c r="AY33" s="96">
        <f t="shared" si="0"/>
        <v>0</v>
      </c>
      <c r="AZ33" s="96">
        <f t="shared" si="0"/>
        <v>0</v>
      </c>
      <c r="BA33" s="96">
        <f t="shared" si="0"/>
        <v>8</v>
      </c>
      <c r="BB33" s="2"/>
    </row>
    <row r="34" spans="1:54" ht="12" customHeight="1">
      <c r="A34" s="238" t="s">
        <v>76</v>
      </c>
      <c r="B34" s="239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263"/>
      <c r="AW34" s="263"/>
      <c r="AX34" s="263"/>
      <c r="AY34" s="263"/>
      <c r="AZ34" s="263"/>
      <c r="BA34" s="264"/>
      <c r="BB34" s="2"/>
    </row>
    <row r="35" spans="1:54" ht="12" customHeight="1">
      <c r="A35" s="65">
        <v>19</v>
      </c>
      <c r="B35" s="189"/>
      <c r="C35" s="112" t="s">
        <v>77</v>
      </c>
      <c r="D35" s="113">
        <v>2</v>
      </c>
      <c r="E35" s="114">
        <v>15</v>
      </c>
      <c r="F35" s="149">
        <v>15</v>
      </c>
      <c r="G35" s="115"/>
      <c r="H35" s="92"/>
      <c r="I35" s="92"/>
      <c r="J35" s="92"/>
      <c r="K35" s="92"/>
      <c r="L35" s="93">
        <v>15</v>
      </c>
      <c r="M35" s="92"/>
      <c r="N35" s="92"/>
      <c r="O35" s="92"/>
      <c r="P35" s="92"/>
      <c r="Q35" s="70" t="s">
        <v>42</v>
      </c>
      <c r="R35" s="94">
        <v>2</v>
      </c>
      <c r="S35" s="93"/>
      <c r="T35" s="92"/>
      <c r="U35" s="92"/>
      <c r="V35" s="92"/>
      <c r="W35" s="65"/>
      <c r="X35" s="66"/>
      <c r="Y35" s="124"/>
      <c r="Z35" s="95"/>
      <c r="AA35" s="92"/>
      <c r="AB35" s="92"/>
      <c r="AC35" s="92"/>
      <c r="AD35" s="65"/>
      <c r="AE35" s="70"/>
      <c r="AF35" s="94"/>
      <c r="AG35" s="93"/>
      <c r="AH35" s="92"/>
      <c r="AI35" s="92"/>
      <c r="AJ35" s="92"/>
      <c r="AK35" s="65"/>
      <c r="AL35" s="66"/>
      <c r="AM35" s="67"/>
      <c r="AN35" s="95"/>
      <c r="AO35" s="105"/>
      <c r="AP35" s="105"/>
      <c r="AQ35" s="105"/>
      <c r="AR35" s="109"/>
      <c r="AS35" s="107"/>
      <c r="AT35" s="108"/>
      <c r="AU35" s="106"/>
      <c r="AV35" s="105"/>
      <c r="AW35" s="105"/>
      <c r="AX35" s="105"/>
      <c r="AY35" s="105"/>
      <c r="AZ35" s="111"/>
      <c r="BA35" s="110"/>
      <c r="BB35" s="2"/>
    </row>
    <row r="36" spans="1:54" ht="12" customHeight="1">
      <c r="A36" s="65">
        <v>20</v>
      </c>
      <c r="B36" s="189"/>
      <c r="C36" s="177" t="s">
        <v>78</v>
      </c>
      <c r="D36" s="113">
        <v>2</v>
      </c>
      <c r="E36" s="114">
        <v>30</v>
      </c>
      <c r="F36" s="165"/>
      <c r="G36" s="65"/>
      <c r="H36" s="69"/>
      <c r="I36" s="69"/>
      <c r="J36" s="149">
        <v>30</v>
      </c>
      <c r="K36" s="69"/>
      <c r="L36" s="169"/>
      <c r="M36" s="69"/>
      <c r="N36" s="69"/>
      <c r="O36" s="69"/>
      <c r="P36" s="69"/>
      <c r="Q36" s="75"/>
      <c r="R36" s="71"/>
      <c r="S36" s="171"/>
      <c r="T36" s="69"/>
      <c r="U36" s="69"/>
      <c r="V36" s="69">
        <v>30</v>
      </c>
      <c r="W36" s="77"/>
      <c r="X36" s="75" t="s">
        <v>42</v>
      </c>
      <c r="Y36" s="71">
        <v>2</v>
      </c>
      <c r="Z36" s="97"/>
      <c r="AA36" s="69"/>
      <c r="AB36" s="69"/>
      <c r="AC36" s="69"/>
      <c r="AD36" s="77"/>
      <c r="AE36" s="75"/>
      <c r="AF36" s="67"/>
      <c r="AG36" s="68"/>
      <c r="AH36" s="69"/>
      <c r="AI36" s="69"/>
      <c r="AJ36" s="69"/>
      <c r="AK36" s="77"/>
      <c r="AL36" s="78"/>
      <c r="AM36" s="74"/>
      <c r="AN36" s="68"/>
      <c r="AO36" s="69"/>
      <c r="AP36" s="65"/>
      <c r="AQ36" s="165"/>
      <c r="AR36" s="165"/>
      <c r="AS36" s="107"/>
      <c r="AT36" s="74"/>
      <c r="AU36" s="65"/>
      <c r="AV36" s="69"/>
      <c r="AW36" s="69"/>
      <c r="AX36" s="69"/>
      <c r="AY36" s="69"/>
      <c r="AZ36" s="73"/>
      <c r="BA36" s="74"/>
      <c r="BB36" s="2"/>
    </row>
    <row r="37" spans="1:54" ht="12" customHeight="1">
      <c r="A37" s="65">
        <v>21</v>
      </c>
      <c r="B37" s="189"/>
      <c r="C37" s="190" t="s">
        <v>79</v>
      </c>
      <c r="D37" s="113">
        <v>2</v>
      </c>
      <c r="E37" s="114">
        <v>30</v>
      </c>
      <c r="F37" s="149">
        <v>30</v>
      </c>
      <c r="G37" s="115"/>
      <c r="H37" s="65"/>
      <c r="I37" s="65"/>
      <c r="J37" s="65"/>
      <c r="K37" s="69"/>
      <c r="L37" s="72"/>
      <c r="M37" s="69"/>
      <c r="N37" s="69"/>
      <c r="O37" s="69"/>
      <c r="P37" s="69"/>
      <c r="Q37" s="75"/>
      <c r="R37" s="71"/>
      <c r="S37" s="72"/>
      <c r="T37" s="69"/>
      <c r="U37" s="69"/>
      <c r="V37" s="69"/>
      <c r="W37" s="65"/>
      <c r="X37" s="66"/>
      <c r="Y37" s="76"/>
      <c r="Z37" s="68">
        <v>30</v>
      </c>
      <c r="AA37" s="69"/>
      <c r="AB37" s="69"/>
      <c r="AC37" s="69"/>
      <c r="AD37" s="77"/>
      <c r="AE37" s="75" t="s">
        <v>43</v>
      </c>
      <c r="AF37" s="74">
        <v>2</v>
      </c>
      <c r="AG37" s="68"/>
      <c r="AH37" s="69"/>
      <c r="AI37" s="69"/>
      <c r="AJ37" s="69"/>
      <c r="AK37" s="77"/>
      <c r="AL37" s="75"/>
      <c r="AM37" s="67"/>
      <c r="AN37" s="68"/>
      <c r="AO37" s="69"/>
      <c r="AP37" s="69"/>
      <c r="AQ37" s="69"/>
      <c r="AR37" s="77"/>
      <c r="AS37" s="75"/>
      <c r="AT37" s="71"/>
      <c r="AU37" s="72"/>
      <c r="AV37" s="69"/>
      <c r="AW37" s="69"/>
      <c r="AX37" s="69"/>
      <c r="AY37" s="69"/>
      <c r="AZ37" s="73"/>
      <c r="BA37" s="74"/>
      <c r="BB37" s="2"/>
    </row>
    <row r="38" spans="1:54" ht="12" customHeight="1">
      <c r="A38" s="65">
        <v>22</v>
      </c>
      <c r="B38" s="189"/>
      <c r="C38" s="191" t="s">
        <v>80</v>
      </c>
      <c r="D38" s="192">
        <v>1</v>
      </c>
      <c r="E38" s="193">
        <v>15</v>
      </c>
      <c r="F38" s="194"/>
      <c r="G38" s="195"/>
      <c r="H38" s="122"/>
      <c r="I38" s="196"/>
      <c r="J38" s="69">
        <v>15</v>
      </c>
      <c r="K38" s="69"/>
      <c r="L38" s="72"/>
      <c r="M38" s="69"/>
      <c r="N38" s="69"/>
      <c r="O38" s="69"/>
      <c r="P38" s="69"/>
      <c r="Q38" s="75"/>
      <c r="R38" s="71"/>
      <c r="S38" s="72"/>
      <c r="T38" s="69"/>
      <c r="U38" s="69"/>
      <c r="V38" s="69"/>
      <c r="W38" s="65"/>
      <c r="X38" s="70"/>
      <c r="Y38" s="67"/>
      <c r="Z38" s="68"/>
      <c r="AA38" s="69"/>
      <c r="AB38" s="69"/>
      <c r="AC38" s="69"/>
      <c r="AD38" s="77"/>
      <c r="AE38" s="75"/>
      <c r="AF38" s="71"/>
      <c r="AG38" s="72"/>
      <c r="AH38" s="69"/>
      <c r="AI38" s="69"/>
      <c r="AJ38" s="69"/>
      <c r="AK38" s="77"/>
      <c r="AL38" s="78"/>
      <c r="AM38" s="74"/>
      <c r="AN38" s="68"/>
      <c r="AO38" s="69"/>
      <c r="AP38" s="69"/>
      <c r="AQ38" s="69">
        <v>15</v>
      </c>
      <c r="AR38" s="77"/>
      <c r="AS38" s="75" t="s">
        <v>42</v>
      </c>
      <c r="AT38" s="71">
        <v>1</v>
      </c>
      <c r="AU38" s="72"/>
      <c r="AV38" s="69"/>
      <c r="AW38" s="69"/>
      <c r="AX38" s="69"/>
      <c r="AY38" s="69"/>
      <c r="AZ38" s="73"/>
      <c r="BA38" s="197"/>
      <c r="BB38" s="2"/>
    </row>
    <row r="39" spans="1:54" ht="12" customHeight="1">
      <c r="A39" s="65">
        <v>23</v>
      </c>
      <c r="B39" s="189"/>
      <c r="C39" s="198" t="s">
        <v>81</v>
      </c>
      <c r="D39" s="192">
        <v>2</v>
      </c>
      <c r="E39" s="193">
        <v>30</v>
      </c>
      <c r="F39" s="194"/>
      <c r="G39" s="195"/>
      <c r="H39" s="65"/>
      <c r="I39" s="125"/>
      <c r="J39" s="125">
        <v>30</v>
      </c>
      <c r="K39" s="69"/>
      <c r="L39" s="72"/>
      <c r="M39" s="69"/>
      <c r="N39" s="69"/>
      <c r="O39" s="69">
        <v>30</v>
      </c>
      <c r="P39" s="77"/>
      <c r="Q39" s="75" t="s">
        <v>42</v>
      </c>
      <c r="R39" s="71">
        <v>2</v>
      </c>
      <c r="S39" s="72"/>
      <c r="T39" s="69"/>
      <c r="U39" s="69"/>
      <c r="V39" s="69"/>
      <c r="W39" s="65"/>
      <c r="X39" s="70"/>
      <c r="Y39" s="67"/>
      <c r="Z39" s="68"/>
      <c r="AA39" s="69"/>
      <c r="AB39" s="69"/>
      <c r="AC39" s="69"/>
      <c r="AD39" s="77"/>
      <c r="AE39" s="75"/>
      <c r="AF39" s="71"/>
      <c r="AG39" s="72"/>
      <c r="AH39" s="69"/>
      <c r="AI39" s="69"/>
      <c r="AJ39" s="69"/>
      <c r="AK39" s="77"/>
      <c r="AL39" s="75"/>
      <c r="AM39" s="74"/>
      <c r="AN39" s="68"/>
      <c r="AO39" s="69"/>
      <c r="AP39" s="69"/>
      <c r="AQ39" s="69"/>
      <c r="AR39" s="77"/>
      <c r="AS39" s="75"/>
      <c r="AT39" s="71"/>
      <c r="AU39" s="72"/>
      <c r="AV39" s="69"/>
      <c r="AW39" s="69"/>
      <c r="AX39" s="69"/>
      <c r="AY39" s="69"/>
      <c r="AZ39" s="73"/>
      <c r="BA39" s="74"/>
      <c r="BB39" s="2"/>
    </row>
    <row r="40" spans="1:54" ht="12" customHeight="1">
      <c r="A40" s="65">
        <v>24</v>
      </c>
      <c r="B40" s="189"/>
      <c r="C40" s="199" t="s">
        <v>82</v>
      </c>
      <c r="D40" s="113">
        <v>5</v>
      </c>
      <c r="E40" s="114">
        <v>90</v>
      </c>
      <c r="F40" s="149"/>
      <c r="G40" s="115"/>
      <c r="H40" s="69"/>
      <c r="I40" s="69">
        <v>75</v>
      </c>
      <c r="J40" s="69">
        <v>90</v>
      </c>
      <c r="K40" s="69"/>
      <c r="L40" s="72"/>
      <c r="M40" s="69"/>
      <c r="N40" s="69"/>
      <c r="O40" s="69"/>
      <c r="P40" s="69"/>
      <c r="Q40" s="75"/>
      <c r="R40" s="71"/>
      <c r="S40" s="72"/>
      <c r="T40" s="69"/>
      <c r="U40" s="69"/>
      <c r="V40" s="69"/>
      <c r="W40" s="65"/>
      <c r="X40" s="66"/>
      <c r="Y40" s="76"/>
      <c r="Z40" s="68"/>
      <c r="AA40" s="69"/>
      <c r="AB40" s="69"/>
      <c r="AC40" s="69"/>
      <c r="AD40" s="77"/>
      <c r="AE40" s="75"/>
      <c r="AF40" s="71"/>
      <c r="AG40" s="72"/>
      <c r="AH40" s="69"/>
      <c r="AI40" s="69"/>
      <c r="AJ40" s="69">
        <v>30</v>
      </c>
      <c r="AK40" s="77"/>
      <c r="AL40" s="78" t="s">
        <v>42</v>
      </c>
      <c r="AM40" s="74">
        <v>2</v>
      </c>
      <c r="AN40" s="68"/>
      <c r="AO40" s="69"/>
      <c r="AP40" s="69"/>
      <c r="AQ40" s="69">
        <v>60</v>
      </c>
      <c r="AR40" s="77"/>
      <c r="AS40" s="75" t="s">
        <v>43</v>
      </c>
      <c r="AT40" s="71">
        <v>3</v>
      </c>
      <c r="AU40" s="72"/>
      <c r="AV40" s="69"/>
      <c r="AW40" s="69"/>
      <c r="AX40" s="69"/>
      <c r="AY40" s="69"/>
      <c r="AZ40" s="73"/>
      <c r="BA40" s="74"/>
      <c r="BB40" s="2"/>
    </row>
    <row r="41" spans="1:54" ht="12" customHeight="1">
      <c r="A41" s="65">
        <v>25</v>
      </c>
      <c r="B41" s="189"/>
      <c r="C41" s="199" t="s">
        <v>83</v>
      </c>
      <c r="D41" s="113">
        <v>8</v>
      </c>
      <c r="E41" s="116">
        <v>90</v>
      </c>
      <c r="F41" s="149"/>
      <c r="G41" s="115"/>
      <c r="H41" s="65"/>
      <c r="I41" s="125">
        <v>90</v>
      </c>
      <c r="J41" s="147">
        <v>90</v>
      </c>
      <c r="K41" s="69"/>
      <c r="L41" s="72"/>
      <c r="M41" s="69"/>
      <c r="N41" s="69"/>
      <c r="O41" s="69"/>
      <c r="P41" s="69"/>
      <c r="Q41" s="75"/>
      <c r="R41" s="71"/>
      <c r="S41" s="72"/>
      <c r="T41" s="69"/>
      <c r="U41" s="69"/>
      <c r="V41" s="69"/>
      <c r="W41" s="65"/>
      <c r="X41" s="66"/>
      <c r="Y41" s="76"/>
      <c r="Z41" s="68"/>
      <c r="AA41" s="69"/>
      <c r="AB41" s="69"/>
      <c r="AC41" s="69"/>
      <c r="AD41" s="77"/>
      <c r="AE41" s="75"/>
      <c r="AF41" s="71"/>
      <c r="AG41" s="72"/>
      <c r="AH41" s="69"/>
      <c r="AI41" s="69"/>
      <c r="AJ41" s="69">
        <v>30</v>
      </c>
      <c r="AK41" s="77"/>
      <c r="AL41" s="78" t="s">
        <v>42</v>
      </c>
      <c r="AM41" s="74">
        <v>3</v>
      </c>
      <c r="AN41" s="68"/>
      <c r="AO41" s="69"/>
      <c r="AP41" s="69"/>
      <c r="AQ41" s="69">
        <v>60</v>
      </c>
      <c r="AR41" s="77"/>
      <c r="AS41" s="75" t="s">
        <v>43</v>
      </c>
      <c r="AT41" s="71">
        <v>5</v>
      </c>
      <c r="AU41" s="72"/>
      <c r="AV41" s="69"/>
      <c r="AW41" s="69"/>
      <c r="AX41" s="69"/>
      <c r="AY41" s="69"/>
      <c r="AZ41" s="73"/>
      <c r="BA41" s="197"/>
      <c r="BB41" s="2"/>
    </row>
    <row r="42" spans="1:54" ht="12" customHeight="1" thickBot="1">
      <c r="A42" s="65">
        <v>26</v>
      </c>
      <c r="B42" s="189"/>
      <c r="C42" s="200" t="s">
        <v>84</v>
      </c>
      <c r="D42" s="118">
        <f>SUM(R42,Y42,AM42,BA42)</f>
        <v>2</v>
      </c>
      <c r="E42" s="119">
        <v>30</v>
      </c>
      <c r="F42" s="150"/>
      <c r="G42" s="120"/>
      <c r="H42" s="121"/>
      <c r="I42" s="121">
        <v>30</v>
      </c>
      <c r="J42" s="148">
        <v>30</v>
      </c>
      <c r="K42" s="92"/>
      <c r="L42" s="93"/>
      <c r="M42" s="92"/>
      <c r="N42" s="92"/>
      <c r="O42" s="92"/>
      <c r="P42" s="92"/>
      <c r="Q42" s="70"/>
      <c r="R42" s="94"/>
      <c r="S42" s="93"/>
      <c r="T42" s="92"/>
      <c r="U42" s="92"/>
      <c r="V42" s="92">
        <v>30</v>
      </c>
      <c r="W42" s="122"/>
      <c r="X42" s="123" t="s">
        <v>42</v>
      </c>
      <c r="Y42" s="134">
        <v>2</v>
      </c>
      <c r="Z42" s="95"/>
      <c r="AA42" s="92"/>
      <c r="AB42" s="92"/>
      <c r="AC42" s="92"/>
      <c r="AD42" s="65"/>
      <c r="AE42" s="70"/>
      <c r="AF42" s="94"/>
      <c r="AG42" s="93"/>
      <c r="AH42" s="92"/>
      <c r="AI42" s="92"/>
      <c r="AJ42" s="92"/>
      <c r="AK42" s="65"/>
      <c r="AL42" s="66"/>
      <c r="AM42" s="67"/>
      <c r="AN42" s="95"/>
      <c r="AO42" s="92"/>
      <c r="AP42" s="92"/>
      <c r="AQ42" s="92"/>
      <c r="AR42" s="65"/>
      <c r="AS42" s="70"/>
      <c r="AT42" s="94"/>
      <c r="AU42" s="93"/>
      <c r="AV42" s="92"/>
      <c r="AW42" s="92"/>
      <c r="AX42" s="92"/>
      <c r="AY42" s="92"/>
      <c r="AZ42" s="135"/>
      <c r="BA42" s="67"/>
      <c r="BB42" s="2"/>
    </row>
    <row r="43" spans="1:54" ht="12" customHeight="1" thickBot="1">
      <c r="A43" s="323" t="s">
        <v>56</v>
      </c>
      <c r="B43" s="324"/>
      <c r="C43" s="226"/>
      <c r="D43" s="96">
        <f aca="true" t="shared" si="1" ref="D43:P43">SUM(D35:D42)</f>
        <v>24</v>
      </c>
      <c r="E43" s="33">
        <f t="shared" si="1"/>
        <v>330</v>
      </c>
      <c r="F43" s="34">
        <f t="shared" si="1"/>
        <v>45</v>
      </c>
      <c r="G43" s="35">
        <f t="shared" si="1"/>
        <v>0</v>
      </c>
      <c r="H43" s="35">
        <f t="shared" si="1"/>
        <v>0</v>
      </c>
      <c r="I43" s="35">
        <f t="shared" si="1"/>
        <v>195</v>
      </c>
      <c r="J43" s="35">
        <f t="shared" si="1"/>
        <v>285</v>
      </c>
      <c r="K43" s="35">
        <f t="shared" si="1"/>
        <v>0</v>
      </c>
      <c r="L43" s="36">
        <f t="shared" si="1"/>
        <v>15</v>
      </c>
      <c r="M43" s="34">
        <f t="shared" si="1"/>
        <v>0</v>
      </c>
      <c r="N43" s="35">
        <f t="shared" si="1"/>
        <v>0</v>
      </c>
      <c r="O43" s="35">
        <f t="shared" si="1"/>
        <v>30</v>
      </c>
      <c r="P43" s="35">
        <f t="shared" si="1"/>
        <v>0</v>
      </c>
      <c r="Q43" s="34"/>
      <c r="R43" s="37">
        <f>SUM(R35:R42)</f>
        <v>4</v>
      </c>
      <c r="S43" s="36">
        <f>SUM(S35:S42)</f>
        <v>0</v>
      </c>
      <c r="T43" s="34">
        <f>SUM(U35:U42)</f>
        <v>0</v>
      </c>
      <c r="U43" s="35">
        <f>SUM(,U35:U42)</f>
        <v>0</v>
      </c>
      <c r="V43" s="35">
        <v>60</v>
      </c>
      <c r="W43" s="34">
        <f>SUM(W35:W42)</f>
        <v>0</v>
      </c>
      <c r="X43" s="33"/>
      <c r="Y43" s="37">
        <f aca="true" t="shared" si="2" ref="Y43:AD43">SUM(Y35:Y42)</f>
        <v>4</v>
      </c>
      <c r="Z43" s="33">
        <f t="shared" si="2"/>
        <v>30</v>
      </c>
      <c r="AA43" s="34">
        <f t="shared" si="2"/>
        <v>0</v>
      </c>
      <c r="AB43" s="35">
        <f t="shared" si="2"/>
        <v>0</v>
      </c>
      <c r="AC43" s="35">
        <f t="shared" si="2"/>
        <v>0</v>
      </c>
      <c r="AD43" s="34">
        <f t="shared" si="2"/>
        <v>0</v>
      </c>
      <c r="AE43" s="34"/>
      <c r="AF43" s="38">
        <f aca="true" t="shared" si="3" ref="AF43:AK43">SUM(AF35:AF42)</f>
        <v>2</v>
      </c>
      <c r="AG43" s="36">
        <f t="shared" si="3"/>
        <v>0</v>
      </c>
      <c r="AH43" s="34">
        <f t="shared" si="3"/>
        <v>0</v>
      </c>
      <c r="AI43" s="35">
        <f t="shared" si="3"/>
        <v>0</v>
      </c>
      <c r="AJ43" s="35">
        <f t="shared" si="3"/>
        <v>60</v>
      </c>
      <c r="AK43" s="34">
        <f t="shared" si="3"/>
        <v>0</v>
      </c>
      <c r="AL43" s="33"/>
      <c r="AM43" s="39">
        <f aca="true" t="shared" si="4" ref="AM43:AR43">SUM(AM35:AM42)</f>
        <v>5</v>
      </c>
      <c r="AN43" s="33">
        <f t="shared" si="4"/>
        <v>0</v>
      </c>
      <c r="AO43" s="34">
        <f t="shared" si="4"/>
        <v>0</v>
      </c>
      <c r="AP43" s="35">
        <f t="shared" si="4"/>
        <v>0</v>
      </c>
      <c r="AQ43" s="35">
        <f t="shared" si="4"/>
        <v>135</v>
      </c>
      <c r="AR43" s="34">
        <f t="shared" si="4"/>
        <v>0</v>
      </c>
      <c r="AS43" s="34"/>
      <c r="AT43" s="38">
        <f aca="true" t="shared" si="5" ref="AT43:AY43">SUM(AT35:AT42)</f>
        <v>9</v>
      </c>
      <c r="AU43" s="36">
        <f t="shared" si="5"/>
        <v>0</v>
      </c>
      <c r="AV43" s="34">
        <f t="shared" si="5"/>
        <v>0</v>
      </c>
      <c r="AW43" s="35">
        <f t="shared" si="5"/>
        <v>0</v>
      </c>
      <c r="AX43" s="35">
        <f t="shared" si="5"/>
        <v>0</v>
      </c>
      <c r="AY43" s="35">
        <f t="shared" si="5"/>
        <v>0</v>
      </c>
      <c r="AZ43" s="35"/>
      <c r="BA43" s="39">
        <f>SUM(BA35:BA42)</f>
        <v>0</v>
      </c>
      <c r="BB43" s="2"/>
    </row>
    <row r="44" spans="1:54" ht="12" customHeight="1">
      <c r="A44" s="238" t="s">
        <v>54</v>
      </c>
      <c r="B44" s="239"/>
      <c r="C44" s="240"/>
      <c r="D44" s="240"/>
      <c r="E44" s="240"/>
      <c r="F44" s="240"/>
      <c r="G44" s="240"/>
      <c r="H44" s="240"/>
      <c r="I44" s="240"/>
      <c r="J44" s="240"/>
      <c r="K44" s="240"/>
      <c r="L44" s="241"/>
      <c r="M44" s="241"/>
      <c r="N44" s="241"/>
      <c r="O44" s="241"/>
      <c r="P44" s="241"/>
      <c r="Q44" s="241"/>
      <c r="R44" s="241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2"/>
      <c r="BB44" s="2"/>
    </row>
    <row r="45" spans="1:54" ht="12" customHeight="1">
      <c r="A45" s="97">
        <v>27</v>
      </c>
      <c r="B45" s="141"/>
      <c r="C45" s="53" t="s">
        <v>72</v>
      </c>
      <c r="D45" s="79">
        <f>SUM(R45,Y45,AF45,AM45,AT45,BA45)</f>
        <v>8</v>
      </c>
      <c r="E45" s="91">
        <v>120</v>
      </c>
      <c r="F45" s="92"/>
      <c r="G45" s="92"/>
      <c r="H45" s="92"/>
      <c r="I45" s="92">
        <v>120</v>
      </c>
      <c r="J45" s="92">
        <v>120</v>
      </c>
      <c r="K45" s="92"/>
      <c r="L45" s="93"/>
      <c r="M45" s="92"/>
      <c r="N45" s="92"/>
      <c r="O45" s="92"/>
      <c r="P45" s="65"/>
      <c r="Q45" s="66"/>
      <c r="R45" s="94"/>
      <c r="S45" s="93"/>
      <c r="T45" s="92"/>
      <c r="U45" s="92"/>
      <c r="V45" s="92"/>
      <c r="W45" s="65"/>
      <c r="X45" s="66"/>
      <c r="Y45" s="173"/>
      <c r="Z45" s="97"/>
      <c r="AA45" s="92"/>
      <c r="AB45" s="92"/>
      <c r="AC45" s="92">
        <v>30</v>
      </c>
      <c r="AD45" s="65"/>
      <c r="AE45" s="66" t="s">
        <v>42</v>
      </c>
      <c r="AF45" s="94">
        <v>2</v>
      </c>
      <c r="AG45" s="93"/>
      <c r="AH45" s="92"/>
      <c r="AI45" s="92"/>
      <c r="AJ45" s="92">
        <v>30</v>
      </c>
      <c r="AK45" s="65"/>
      <c r="AL45" s="66" t="s">
        <v>42</v>
      </c>
      <c r="AM45" s="67">
        <v>2</v>
      </c>
      <c r="AN45" s="95"/>
      <c r="AO45" s="92"/>
      <c r="AP45" s="92"/>
      <c r="AQ45" s="92">
        <v>30</v>
      </c>
      <c r="AR45" s="65"/>
      <c r="AS45" s="78" t="s">
        <v>42</v>
      </c>
      <c r="AT45" s="94">
        <v>2</v>
      </c>
      <c r="AU45" s="97"/>
      <c r="AV45" s="92"/>
      <c r="AW45" s="92"/>
      <c r="AX45" s="92">
        <v>30</v>
      </c>
      <c r="AY45" s="65"/>
      <c r="AZ45" s="66" t="s">
        <v>43</v>
      </c>
      <c r="BA45" s="124">
        <v>2</v>
      </c>
      <c r="BB45" s="2"/>
    </row>
    <row r="46" spans="1:54" ht="12" customHeight="1">
      <c r="A46" s="59">
        <v>28</v>
      </c>
      <c r="B46" s="140"/>
      <c r="C46" s="54" t="s">
        <v>85</v>
      </c>
      <c r="D46" s="81">
        <v>15</v>
      </c>
      <c r="E46" s="80">
        <v>195</v>
      </c>
      <c r="F46" s="69"/>
      <c r="G46" s="69"/>
      <c r="H46" s="69"/>
      <c r="I46" s="69">
        <v>225</v>
      </c>
      <c r="J46" s="69">
        <v>195</v>
      </c>
      <c r="K46" s="69"/>
      <c r="L46" s="72"/>
      <c r="M46" s="69"/>
      <c r="N46" s="69"/>
      <c r="O46" s="77">
        <v>30</v>
      </c>
      <c r="P46" s="165"/>
      <c r="Q46" s="78" t="s">
        <v>42</v>
      </c>
      <c r="R46" s="71">
        <v>2</v>
      </c>
      <c r="S46" s="72"/>
      <c r="T46" s="69"/>
      <c r="U46" s="69"/>
      <c r="V46" s="69"/>
      <c r="W46" s="77"/>
      <c r="X46" s="78"/>
      <c r="Y46" s="71"/>
      <c r="Z46" s="72"/>
      <c r="AA46" s="69"/>
      <c r="AB46" s="69"/>
      <c r="AC46" s="69">
        <v>30</v>
      </c>
      <c r="AD46" s="77"/>
      <c r="AE46" s="78" t="s">
        <v>42</v>
      </c>
      <c r="AF46" s="71">
        <v>2</v>
      </c>
      <c r="AG46" s="72"/>
      <c r="AH46" s="69"/>
      <c r="AI46" s="69"/>
      <c r="AJ46" s="69">
        <v>45</v>
      </c>
      <c r="AK46" s="77"/>
      <c r="AL46" s="78" t="s">
        <v>42</v>
      </c>
      <c r="AM46" s="71">
        <v>3</v>
      </c>
      <c r="AN46" s="72"/>
      <c r="AO46" s="69"/>
      <c r="AP46" s="69"/>
      <c r="AQ46" s="69">
        <v>60</v>
      </c>
      <c r="AR46" s="77"/>
      <c r="AS46" s="78" t="s">
        <v>42</v>
      </c>
      <c r="AT46" s="71">
        <v>4</v>
      </c>
      <c r="AU46" s="98"/>
      <c r="AV46" s="69"/>
      <c r="AW46" s="69"/>
      <c r="AX46" s="69">
        <v>30</v>
      </c>
      <c r="AY46" s="77"/>
      <c r="AZ46" s="78" t="s">
        <v>42</v>
      </c>
      <c r="BA46" s="67">
        <v>4</v>
      </c>
      <c r="BB46" s="2"/>
    </row>
    <row r="47" spans="1:54" ht="12" customHeight="1">
      <c r="A47" s="98">
        <v>29</v>
      </c>
      <c r="B47" s="140"/>
      <c r="C47" s="55" t="s">
        <v>86</v>
      </c>
      <c r="D47" s="81">
        <v>8</v>
      </c>
      <c r="E47" s="80">
        <v>120</v>
      </c>
      <c r="F47" s="69"/>
      <c r="G47" s="69"/>
      <c r="H47" s="69"/>
      <c r="I47" s="69">
        <v>180</v>
      </c>
      <c r="J47" s="69">
        <v>120</v>
      </c>
      <c r="K47" s="69"/>
      <c r="L47" s="72"/>
      <c r="M47" s="69"/>
      <c r="N47" s="69"/>
      <c r="O47" s="69"/>
      <c r="P47" s="77"/>
      <c r="Q47" s="78"/>
      <c r="R47" s="71"/>
      <c r="S47" s="72"/>
      <c r="T47" s="69"/>
      <c r="U47" s="69"/>
      <c r="V47" s="69"/>
      <c r="W47" s="77"/>
      <c r="X47" s="75"/>
      <c r="Y47" s="76"/>
      <c r="Z47" s="72"/>
      <c r="AA47" s="69"/>
      <c r="AB47" s="69"/>
      <c r="AC47" s="69">
        <v>30</v>
      </c>
      <c r="AD47" s="77"/>
      <c r="AE47" s="75" t="s">
        <v>42</v>
      </c>
      <c r="AF47" s="76">
        <v>2</v>
      </c>
      <c r="AG47" s="72"/>
      <c r="AH47" s="69"/>
      <c r="AI47" s="69"/>
      <c r="AJ47" s="69">
        <v>30</v>
      </c>
      <c r="AK47" s="77"/>
      <c r="AL47" s="75" t="s">
        <v>42</v>
      </c>
      <c r="AM47" s="76">
        <v>2</v>
      </c>
      <c r="AN47" s="72"/>
      <c r="AO47" s="69"/>
      <c r="AP47" s="69"/>
      <c r="AQ47" s="69">
        <v>30</v>
      </c>
      <c r="AR47" s="77"/>
      <c r="AS47" s="75" t="s">
        <v>42</v>
      </c>
      <c r="AT47" s="76">
        <v>2</v>
      </c>
      <c r="AU47" s="72"/>
      <c r="AV47" s="69"/>
      <c r="AW47" s="69"/>
      <c r="AX47" s="69">
        <v>30</v>
      </c>
      <c r="AY47" s="69"/>
      <c r="AZ47" s="73" t="s">
        <v>43</v>
      </c>
      <c r="BA47" s="74">
        <v>2</v>
      </c>
      <c r="BB47" s="2"/>
    </row>
    <row r="48" spans="1:54" ht="12" customHeight="1" thickBot="1">
      <c r="A48" s="98">
        <v>30</v>
      </c>
      <c r="B48" s="140"/>
      <c r="C48" s="55" t="s">
        <v>41</v>
      </c>
      <c r="D48" s="99">
        <f>SUM(R48,Y48,AF48,AM48,AT48,BA48)</f>
        <v>11</v>
      </c>
      <c r="E48" s="80">
        <f>SUM(F48:K48)</f>
        <v>60</v>
      </c>
      <c r="F48" s="69"/>
      <c r="G48" s="69"/>
      <c r="H48" s="69"/>
      <c r="I48" s="69"/>
      <c r="J48" s="69"/>
      <c r="K48" s="69">
        <v>60</v>
      </c>
      <c r="L48" s="72"/>
      <c r="M48" s="69"/>
      <c r="N48" s="69"/>
      <c r="O48" s="69"/>
      <c r="P48" s="77"/>
      <c r="Q48" s="78"/>
      <c r="R48" s="71"/>
      <c r="S48" s="72"/>
      <c r="T48" s="69"/>
      <c r="U48" s="69"/>
      <c r="V48" s="69"/>
      <c r="W48" s="77"/>
      <c r="X48" s="75"/>
      <c r="Y48" s="76"/>
      <c r="Z48" s="68"/>
      <c r="AA48" s="69"/>
      <c r="AB48" s="69"/>
      <c r="AC48" s="69"/>
      <c r="AD48" s="77"/>
      <c r="AE48" s="75"/>
      <c r="AF48" s="71"/>
      <c r="AG48" s="72"/>
      <c r="AH48" s="69"/>
      <c r="AI48" s="69"/>
      <c r="AJ48" s="69"/>
      <c r="AK48" s="100"/>
      <c r="AL48" s="101"/>
      <c r="AM48" s="102"/>
      <c r="AN48" s="68"/>
      <c r="AO48" s="69"/>
      <c r="AP48" s="69"/>
      <c r="AQ48" s="69"/>
      <c r="AR48" s="77">
        <v>30</v>
      </c>
      <c r="AS48" s="75" t="s">
        <v>42</v>
      </c>
      <c r="AT48" s="71">
        <v>5</v>
      </c>
      <c r="AU48" s="72"/>
      <c r="AV48" s="69"/>
      <c r="AW48" s="69"/>
      <c r="AX48" s="69"/>
      <c r="AY48" s="69">
        <v>30</v>
      </c>
      <c r="AZ48" s="73" t="s">
        <v>42</v>
      </c>
      <c r="BA48" s="74">
        <v>6</v>
      </c>
      <c r="BB48" s="2"/>
    </row>
    <row r="49" spans="1:54" ht="12" customHeight="1" thickBot="1">
      <c r="A49" s="224" t="s">
        <v>21</v>
      </c>
      <c r="B49" s="225"/>
      <c r="C49" s="226"/>
      <c r="D49" s="32">
        <f aca="true" t="shared" si="6" ref="D49:P49">SUM(D45:D48)</f>
        <v>42</v>
      </c>
      <c r="E49" s="33">
        <f t="shared" si="6"/>
        <v>495</v>
      </c>
      <c r="F49" s="34">
        <f t="shared" si="6"/>
        <v>0</v>
      </c>
      <c r="G49" s="35">
        <f t="shared" si="6"/>
        <v>0</v>
      </c>
      <c r="H49" s="35">
        <f t="shared" si="6"/>
        <v>0</v>
      </c>
      <c r="I49" s="35">
        <f t="shared" si="6"/>
        <v>525</v>
      </c>
      <c r="J49" s="35">
        <f>SUM(J45:J48)</f>
        <v>435</v>
      </c>
      <c r="K49" s="35">
        <f t="shared" si="6"/>
        <v>60</v>
      </c>
      <c r="L49" s="36">
        <f t="shared" si="6"/>
        <v>0</v>
      </c>
      <c r="M49" s="34">
        <f t="shared" si="6"/>
        <v>0</v>
      </c>
      <c r="N49" s="35">
        <f t="shared" si="6"/>
        <v>0</v>
      </c>
      <c r="O49" s="35">
        <f t="shared" si="6"/>
        <v>30</v>
      </c>
      <c r="P49" s="34">
        <f t="shared" si="6"/>
        <v>0</v>
      </c>
      <c r="Q49" s="33"/>
      <c r="R49" s="38">
        <f aca="true" t="shared" si="7" ref="R49:W49">SUM(R45:R48)</f>
        <v>2</v>
      </c>
      <c r="S49" s="36">
        <f t="shared" si="7"/>
        <v>0</v>
      </c>
      <c r="T49" s="34">
        <f t="shared" si="7"/>
        <v>0</v>
      </c>
      <c r="U49" s="35">
        <f t="shared" si="7"/>
        <v>0</v>
      </c>
      <c r="V49" s="35">
        <f t="shared" si="7"/>
        <v>0</v>
      </c>
      <c r="W49" s="34">
        <f t="shared" si="7"/>
        <v>0</v>
      </c>
      <c r="X49" s="34"/>
      <c r="Y49" s="37">
        <f aca="true" t="shared" si="8" ref="Y49:AD49">SUM(Y45:Y48)</f>
        <v>0</v>
      </c>
      <c r="Z49" s="33">
        <f t="shared" si="8"/>
        <v>0</v>
      </c>
      <c r="AA49" s="34">
        <f t="shared" si="8"/>
        <v>0</v>
      </c>
      <c r="AB49" s="35">
        <f t="shared" si="8"/>
        <v>0</v>
      </c>
      <c r="AC49" s="35">
        <f t="shared" si="8"/>
        <v>90</v>
      </c>
      <c r="AD49" s="34">
        <f t="shared" si="8"/>
        <v>0</v>
      </c>
      <c r="AE49" s="34"/>
      <c r="AF49" s="38">
        <f aca="true" t="shared" si="9" ref="AF49:AK49">SUM(AF45:AF48)</f>
        <v>6</v>
      </c>
      <c r="AG49" s="36">
        <f t="shared" si="9"/>
        <v>0</v>
      </c>
      <c r="AH49" s="34">
        <f t="shared" si="9"/>
        <v>0</v>
      </c>
      <c r="AI49" s="35">
        <f t="shared" si="9"/>
        <v>0</v>
      </c>
      <c r="AJ49" s="35">
        <f t="shared" si="9"/>
        <v>105</v>
      </c>
      <c r="AK49" s="34">
        <f t="shared" si="9"/>
        <v>0</v>
      </c>
      <c r="AL49" s="33"/>
      <c r="AM49" s="39">
        <f aca="true" t="shared" si="10" ref="AM49:AR49">SUM(AM45:AM48)</f>
        <v>7</v>
      </c>
      <c r="AN49" s="33">
        <f t="shared" si="10"/>
        <v>0</v>
      </c>
      <c r="AO49" s="34">
        <f t="shared" si="10"/>
        <v>0</v>
      </c>
      <c r="AP49" s="35">
        <f t="shared" si="10"/>
        <v>0</v>
      </c>
      <c r="AQ49" s="35">
        <f t="shared" si="10"/>
        <v>120</v>
      </c>
      <c r="AR49" s="34">
        <f t="shared" si="10"/>
        <v>30</v>
      </c>
      <c r="AS49" s="34"/>
      <c r="AT49" s="38">
        <v>13</v>
      </c>
      <c r="AU49" s="36">
        <f>SUM(AU45:AU48)</f>
        <v>0</v>
      </c>
      <c r="AV49" s="34">
        <f>SUM(AV45:AV48)</f>
        <v>0</v>
      </c>
      <c r="AW49" s="35">
        <f>SUM(AW45:AW48)</f>
        <v>0</v>
      </c>
      <c r="AX49" s="35">
        <f>SUM(AX45:AX48)</f>
        <v>90</v>
      </c>
      <c r="AY49" s="35">
        <f>SUM(AY45:AY48)</f>
        <v>30</v>
      </c>
      <c r="AZ49" s="35"/>
      <c r="BA49" s="39">
        <f>SUM(BA45:BA48)</f>
        <v>14</v>
      </c>
      <c r="BB49" s="2"/>
    </row>
    <row r="50" spans="1:54" ht="12" customHeight="1" thickBot="1">
      <c r="A50" s="218" t="s">
        <v>58</v>
      </c>
      <c r="B50" s="219"/>
      <c r="C50" s="220"/>
      <c r="D50" s="40">
        <v>168</v>
      </c>
      <c r="E50" s="42">
        <f aca="true" t="shared" si="11" ref="E50:P50">SUM(E33,E43,E49)</f>
        <v>2160</v>
      </c>
      <c r="F50" s="42">
        <f t="shared" si="11"/>
        <v>315</v>
      </c>
      <c r="G50" s="43">
        <f t="shared" si="11"/>
        <v>60</v>
      </c>
      <c r="H50" s="43">
        <f t="shared" si="11"/>
        <v>0</v>
      </c>
      <c r="I50" s="43">
        <f t="shared" si="11"/>
        <v>1710</v>
      </c>
      <c r="J50" s="43">
        <f t="shared" si="11"/>
        <v>1725</v>
      </c>
      <c r="K50" s="43">
        <f t="shared" si="11"/>
        <v>60</v>
      </c>
      <c r="L50" s="44">
        <f t="shared" si="11"/>
        <v>90</v>
      </c>
      <c r="M50" s="42">
        <f t="shared" si="11"/>
        <v>30</v>
      </c>
      <c r="N50" s="43">
        <f t="shared" si="11"/>
        <v>0</v>
      </c>
      <c r="O50" s="43">
        <f t="shared" si="11"/>
        <v>300</v>
      </c>
      <c r="P50" s="42">
        <f t="shared" si="11"/>
        <v>0</v>
      </c>
      <c r="Q50" s="41"/>
      <c r="R50" s="45">
        <f>SUM(R33,R43,R49)</f>
        <v>30</v>
      </c>
      <c r="S50" s="44">
        <f>SUM(S33,S43,S49)</f>
        <v>60</v>
      </c>
      <c r="T50" s="44">
        <f aca="true" t="shared" si="12" ref="T50:AD50">SUM(T33,T43,T49)</f>
        <v>30</v>
      </c>
      <c r="U50" s="44">
        <f t="shared" si="12"/>
        <v>0</v>
      </c>
      <c r="V50" s="44">
        <f t="shared" si="12"/>
        <v>270</v>
      </c>
      <c r="W50" s="44">
        <f t="shared" si="12"/>
        <v>0</v>
      </c>
      <c r="X50" s="44">
        <f t="shared" si="12"/>
        <v>0</v>
      </c>
      <c r="Y50" s="44">
        <f t="shared" si="12"/>
        <v>28</v>
      </c>
      <c r="Z50" s="41">
        <f t="shared" si="12"/>
        <v>90</v>
      </c>
      <c r="AA50" s="42">
        <f t="shared" si="12"/>
        <v>0</v>
      </c>
      <c r="AB50" s="43">
        <f t="shared" si="12"/>
        <v>0</v>
      </c>
      <c r="AC50" s="43">
        <f t="shared" si="12"/>
        <v>330</v>
      </c>
      <c r="AD50" s="42">
        <f t="shared" si="12"/>
        <v>0</v>
      </c>
      <c r="AE50" s="42"/>
      <c r="AF50" s="45">
        <f aca="true" t="shared" si="13" ref="AF50:AK50">SUM(AF33,AF43,AF49)</f>
        <v>30</v>
      </c>
      <c r="AG50" s="44">
        <f t="shared" si="13"/>
        <v>75</v>
      </c>
      <c r="AH50" s="42">
        <f t="shared" si="13"/>
        <v>0</v>
      </c>
      <c r="AI50" s="43">
        <f t="shared" si="13"/>
        <v>0</v>
      </c>
      <c r="AJ50" s="43">
        <f t="shared" si="13"/>
        <v>300</v>
      </c>
      <c r="AK50" s="42">
        <f t="shared" si="13"/>
        <v>0</v>
      </c>
      <c r="AL50" s="41"/>
      <c r="AM50" s="47">
        <f aca="true" t="shared" si="14" ref="AM50:AR50">SUM(AM33,AM43,AM49)</f>
        <v>30</v>
      </c>
      <c r="AN50" s="41">
        <f t="shared" si="14"/>
        <v>0</v>
      </c>
      <c r="AO50" s="42">
        <f t="shared" si="14"/>
        <v>0</v>
      </c>
      <c r="AP50" s="43">
        <f t="shared" si="14"/>
        <v>0</v>
      </c>
      <c r="AQ50" s="43">
        <f t="shared" si="14"/>
        <v>345</v>
      </c>
      <c r="AR50" s="42">
        <f t="shared" si="14"/>
        <v>30</v>
      </c>
      <c r="AS50" s="42"/>
      <c r="AT50" s="45">
        <f>SUM(AT33,AT43,AT49)</f>
        <v>28</v>
      </c>
      <c r="AU50" s="44">
        <f>SUM(AU33,AU43,AU49)</f>
        <v>0</v>
      </c>
      <c r="AV50" s="42">
        <f>SUM(AV33,AV43,AV49)</f>
        <v>0</v>
      </c>
      <c r="AW50" s="43">
        <f>SUM(AW33,AW43,AW49)</f>
        <v>0</v>
      </c>
      <c r="AX50" s="43">
        <f>SUM(AX33,AX43,AX49)</f>
        <v>180</v>
      </c>
      <c r="AY50" s="43">
        <f>SUM(AY43,AY49)</f>
        <v>30</v>
      </c>
      <c r="AZ50" s="43"/>
      <c r="BA50" s="47">
        <f>SUM(BA33,BA43,BA49)</f>
        <v>22</v>
      </c>
      <c r="BB50" s="2"/>
    </row>
    <row r="51" spans="1:54" ht="12" customHeight="1" thickBot="1">
      <c r="A51" s="265" t="s">
        <v>9</v>
      </c>
      <c r="B51" s="318"/>
      <c r="C51" s="319"/>
      <c r="D51" s="266"/>
      <c r="E51" s="266"/>
      <c r="F51" s="266"/>
      <c r="G51" s="266"/>
      <c r="H51" s="266"/>
      <c r="I51" s="266"/>
      <c r="J51" s="266"/>
      <c r="K51" s="266"/>
      <c r="L51" s="320">
        <f>SUM(L50,M50,N50,O50,P50)</f>
        <v>420</v>
      </c>
      <c r="M51" s="321"/>
      <c r="N51" s="321"/>
      <c r="O51" s="321"/>
      <c r="P51" s="321"/>
      <c r="Q51" s="321"/>
      <c r="R51" s="322"/>
      <c r="S51" s="215">
        <f>SUM(S50,T50,U50,V50,W50)</f>
        <v>360</v>
      </c>
      <c r="T51" s="216"/>
      <c r="U51" s="216"/>
      <c r="V51" s="216"/>
      <c r="W51" s="216"/>
      <c r="X51" s="216"/>
      <c r="Y51" s="216"/>
      <c r="Z51" s="216">
        <f>SUM(Z50,AA50,AB50,AC50,AD50)</f>
        <v>420</v>
      </c>
      <c r="AA51" s="216"/>
      <c r="AB51" s="216"/>
      <c r="AC51" s="216"/>
      <c r="AD51" s="216"/>
      <c r="AE51" s="216"/>
      <c r="AF51" s="217"/>
      <c r="AG51" s="215">
        <f>SUM(AG50,AH50,AI50,AJ50,AK50)</f>
        <v>375</v>
      </c>
      <c r="AH51" s="216"/>
      <c r="AI51" s="216"/>
      <c r="AJ51" s="216"/>
      <c r="AK51" s="216"/>
      <c r="AL51" s="216"/>
      <c r="AM51" s="217"/>
      <c r="AN51" s="215">
        <f>SUM(AN50,AO50,AP50,AQ50,AR50)</f>
        <v>375</v>
      </c>
      <c r="AO51" s="216"/>
      <c r="AP51" s="216"/>
      <c r="AQ51" s="216"/>
      <c r="AR51" s="216"/>
      <c r="AS51" s="216"/>
      <c r="AT51" s="217"/>
      <c r="AU51" s="216">
        <f>SUM(AU50,AV50,AW50,AX50,AY50)</f>
        <v>210</v>
      </c>
      <c r="AV51" s="216"/>
      <c r="AW51" s="216"/>
      <c r="AX51" s="216"/>
      <c r="AY51" s="216"/>
      <c r="AZ51" s="216"/>
      <c r="BA51" s="217"/>
      <c r="BB51" s="2"/>
    </row>
    <row r="52" spans="1:54" ht="12" customHeight="1" thickBot="1">
      <c r="A52" s="136"/>
      <c r="B52" s="201"/>
      <c r="C52" s="202" t="s">
        <v>23</v>
      </c>
      <c r="D52" s="48">
        <f>SUM(L52,S52,Z52,AG52,AN52,AU52)</f>
        <v>2</v>
      </c>
      <c r="E52" s="221" t="s">
        <v>87</v>
      </c>
      <c r="F52" s="222"/>
      <c r="G52" s="222"/>
      <c r="H52" s="222"/>
      <c r="I52" s="222"/>
      <c r="J52" s="222"/>
      <c r="K52" s="223"/>
      <c r="L52" s="51"/>
      <c r="M52" s="231"/>
      <c r="N52" s="232"/>
      <c r="O52" s="232"/>
      <c r="P52" s="232"/>
      <c r="Q52" s="232"/>
      <c r="R52" s="233"/>
      <c r="S52" s="51"/>
      <c r="T52" s="227"/>
      <c r="U52" s="222"/>
      <c r="V52" s="222"/>
      <c r="W52" s="222"/>
      <c r="X52" s="222"/>
      <c r="Y52" s="223"/>
      <c r="Z52" s="51"/>
      <c r="AA52" s="231"/>
      <c r="AB52" s="232"/>
      <c r="AC52" s="232"/>
      <c r="AD52" s="232"/>
      <c r="AE52" s="232"/>
      <c r="AF52" s="233"/>
      <c r="AG52" s="51"/>
      <c r="AH52" s="231"/>
      <c r="AI52" s="232"/>
      <c r="AJ52" s="232"/>
      <c r="AK52" s="232"/>
      <c r="AL52" s="232"/>
      <c r="AM52" s="233"/>
      <c r="AN52" s="51">
        <v>2</v>
      </c>
      <c r="AO52" s="221" t="s">
        <v>60</v>
      </c>
      <c r="AP52" s="222"/>
      <c r="AQ52" s="222"/>
      <c r="AR52" s="222"/>
      <c r="AS52" s="222"/>
      <c r="AT52" s="223"/>
      <c r="AU52" s="51"/>
      <c r="AV52" s="231"/>
      <c r="AW52" s="222"/>
      <c r="AX52" s="222"/>
      <c r="AY52" s="222"/>
      <c r="AZ52" s="222"/>
      <c r="BA52" s="223"/>
      <c r="BB52" s="2"/>
    </row>
    <row r="53" spans="1:54" ht="12" customHeight="1" thickBot="1">
      <c r="A53" s="136"/>
      <c r="B53" s="203"/>
      <c r="C53" s="204" t="s">
        <v>26</v>
      </c>
      <c r="D53" s="48"/>
      <c r="E53" s="212"/>
      <c r="F53" s="213"/>
      <c r="G53" s="213"/>
      <c r="H53" s="213"/>
      <c r="I53" s="213"/>
      <c r="J53" s="213"/>
      <c r="K53" s="214"/>
      <c r="L53" s="51"/>
      <c r="M53" s="231"/>
      <c r="N53" s="232"/>
      <c r="O53" s="232"/>
      <c r="P53" s="232"/>
      <c r="Q53" s="232"/>
      <c r="R53" s="233"/>
      <c r="S53" s="51"/>
      <c r="T53" s="227"/>
      <c r="U53" s="222"/>
      <c r="V53" s="222"/>
      <c r="W53" s="222"/>
      <c r="X53" s="222"/>
      <c r="Y53" s="223"/>
      <c r="Z53" s="51"/>
      <c r="AA53" s="231"/>
      <c r="AB53" s="232"/>
      <c r="AC53" s="232"/>
      <c r="AD53" s="232"/>
      <c r="AE53" s="232"/>
      <c r="AF53" s="233"/>
      <c r="AG53" s="51"/>
      <c r="AH53" s="231"/>
      <c r="AI53" s="232"/>
      <c r="AJ53" s="232"/>
      <c r="AK53" s="232"/>
      <c r="AL53" s="232"/>
      <c r="AM53" s="233"/>
      <c r="AN53" s="51"/>
      <c r="AO53" s="231"/>
      <c r="AP53" s="232"/>
      <c r="AQ53" s="232"/>
      <c r="AR53" s="232"/>
      <c r="AS53" s="232"/>
      <c r="AT53" s="233"/>
      <c r="AU53" s="51"/>
      <c r="AV53" s="231"/>
      <c r="AW53" s="222"/>
      <c r="AX53" s="222"/>
      <c r="AY53" s="222"/>
      <c r="AZ53" s="222"/>
      <c r="BA53" s="223"/>
      <c r="BB53" s="2"/>
    </row>
    <row r="54" spans="1:54" ht="12" customHeight="1" thickBot="1">
      <c r="A54" s="136"/>
      <c r="B54" s="201"/>
      <c r="C54" s="202" t="s">
        <v>27</v>
      </c>
      <c r="D54" s="48"/>
      <c r="E54" s="212"/>
      <c r="F54" s="213"/>
      <c r="G54" s="213"/>
      <c r="H54" s="213"/>
      <c r="I54" s="213"/>
      <c r="J54" s="213"/>
      <c r="K54" s="214"/>
      <c r="L54" s="51"/>
      <c r="M54" s="231"/>
      <c r="N54" s="232"/>
      <c r="O54" s="232"/>
      <c r="P54" s="232"/>
      <c r="Q54" s="232"/>
      <c r="R54" s="233"/>
      <c r="S54" s="51"/>
      <c r="T54" s="227"/>
      <c r="U54" s="222"/>
      <c r="V54" s="222"/>
      <c r="W54" s="222"/>
      <c r="X54" s="222"/>
      <c r="Y54" s="223"/>
      <c r="Z54" s="51"/>
      <c r="AA54" s="231"/>
      <c r="AB54" s="232"/>
      <c r="AC54" s="232"/>
      <c r="AD54" s="232"/>
      <c r="AE54" s="232"/>
      <c r="AF54" s="233"/>
      <c r="AG54" s="51"/>
      <c r="AH54" s="231"/>
      <c r="AI54" s="232"/>
      <c r="AJ54" s="232"/>
      <c r="AK54" s="232"/>
      <c r="AL54" s="232"/>
      <c r="AM54" s="233"/>
      <c r="AN54" s="51"/>
      <c r="AO54" s="231"/>
      <c r="AP54" s="232"/>
      <c r="AQ54" s="232"/>
      <c r="AR54" s="232"/>
      <c r="AS54" s="232"/>
      <c r="AT54" s="233"/>
      <c r="AU54" s="51"/>
      <c r="AV54" s="231"/>
      <c r="AW54" s="222"/>
      <c r="AX54" s="222"/>
      <c r="AY54" s="222"/>
      <c r="AZ54" s="222"/>
      <c r="BA54" s="223"/>
      <c r="BB54" s="2"/>
    </row>
    <row r="55" spans="1:54" ht="12" customHeight="1" thickBot="1">
      <c r="A55" s="136"/>
      <c r="B55" s="205"/>
      <c r="C55" s="206" t="s">
        <v>24</v>
      </c>
      <c r="D55" s="49"/>
      <c r="E55" s="212"/>
      <c r="F55" s="213"/>
      <c r="G55" s="213"/>
      <c r="H55" s="213"/>
      <c r="I55" s="213"/>
      <c r="J55" s="213"/>
      <c r="K55" s="214"/>
      <c r="L55" s="51"/>
      <c r="M55" s="231"/>
      <c r="N55" s="232"/>
      <c r="O55" s="232"/>
      <c r="P55" s="232"/>
      <c r="Q55" s="232"/>
      <c r="R55" s="233"/>
      <c r="S55" s="51"/>
      <c r="T55" s="227"/>
      <c r="U55" s="222"/>
      <c r="V55" s="222"/>
      <c r="W55" s="222"/>
      <c r="X55" s="222"/>
      <c r="Y55" s="223"/>
      <c r="Z55" s="51"/>
      <c r="AA55" s="231"/>
      <c r="AB55" s="232"/>
      <c r="AC55" s="232"/>
      <c r="AD55" s="232"/>
      <c r="AE55" s="232"/>
      <c r="AF55" s="233"/>
      <c r="AG55" s="51"/>
      <c r="AH55" s="231"/>
      <c r="AI55" s="232"/>
      <c r="AJ55" s="232"/>
      <c r="AK55" s="232"/>
      <c r="AL55" s="232"/>
      <c r="AM55" s="233"/>
      <c r="AN55" s="51"/>
      <c r="AO55" s="231"/>
      <c r="AP55" s="232"/>
      <c r="AQ55" s="232"/>
      <c r="AR55" s="232"/>
      <c r="AS55" s="232"/>
      <c r="AT55" s="233"/>
      <c r="AU55" s="51"/>
      <c r="AV55" s="231"/>
      <c r="AW55" s="222"/>
      <c r="AX55" s="222"/>
      <c r="AY55" s="222"/>
      <c r="AZ55" s="222"/>
      <c r="BA55" s="223"/>
      <c r="BB55" s="2"/>
    </row>
    <row r="56" spans="1:53" ht="24" customHeight="1" thickBot="1">
      <c r="A56" s="295" t="s">
        <v>30</v>
      </c>
      <c r="B56" s="309"/>
      <c r="C56" s="310"/>
      <c r="D56" s="104">
        <v>2</v>
      </c>
      <c r="E56" s="279"/>
      <c r="F56" s="280"/>
      <c r="G56" s="280"/>
      <c r="H56" s="280"/>
      <c r="I56" s="280"/>
      <c r="J56" s="280"/>
      <c r="K56" s="281"/>
      <c r="L56" s="282"/>
      <c r="M56" s="283"/>
      <c r="N56" s="283"/>
      <c r="O56" s="283"/>
      <c r="P56" s="283"/>
      <c r="Q56" s="283"/>
      <c r="R56" s="284"/>
      <c r="S56" s="228">
        <v>2</v>
      </c>
      <c r="T56" s="229"/>
      <c r="U56" s="229"/>
      <c r="V56" s="229"/>
      <c r="W56" s="229"/>
      <c r="X56" s="229"/>
      <c r="Y56" s="230"/>
      <c r="Z56" s="228"/>
      <c r="AA56" s="229"/>
      <c r="AB56" s="229"/>
      <c r="AC56" s="229"/>
      <c r="AD56" s="229"/>
      <c r="AE56" s="229"/>
      <c r="AF56" s="230"/>
      <c r="AG56" s="228"/>
      <c r="AH56" s="229"/>
      <c r="AI56" s="229"/>
      <c r="AJ56" s="229"/>
      <c r="AK56" s="229"/>
      <c r="AL56" s="229"/>
      <c r="AM56" s="230"/>
      <c r="AN56" s="228"/>
      <c r="AO56" s="229"/>
      <c r="AP56" s="229"/>
      <c r="AQ56" s="229"/>
      <c r="AR56" s="229"/>
      <c r="AS56" s="229"/>
      <c r="AT56" s="230"/>
      <c r="AU56" s="228"/>
      <c r="AV56" s="229"/>
      <c r="AW56" s="229"/>
      <c r="AX56" s="229"/>
      <c r="AY56" s="229"/>
      <c r="AZ56" s="229"/>
      <c r="BA56" s="230"/>
    </row>
    <row r="57" spans="1:54" ht="24" customHeight="1" thickBot="1">
      <c r="A57" s="304" t="s">
        <v>28</v>
      </c>
      <c r="B57" s="305"/>
      <c r="C57" s="306"/>
      <c r="D57" s="50">
        <v>8</v>
      </c>
      <c r="E57" s="228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229"/>
      <c r="AS57" s="229"/>
      <c r="AT57" s="230"/>
      <c r="AU57" s="228">
        <v>8</v>
      </c>
      <c r="AV57" s="229"/>
      <c r="AW57" s="229"/>
      <c r="AX57" s="229"/>
      <c r="AY57" s="229"/>
      <c r="AZ57" s="229"/>
      <c r="BA57" s="230"/>
      <c r="BB57" s="4"/>
    </row>
    <row r="58" spans="1:54" ht="17.25" thickBot="1">
      <c r="A58" s="312" t="s">
        <v>10</v>
      </c>
      <c r="B58" s="313"/>
      <c r="C58" s="314"/>
      <c r="D58" s="314"/>
      <c r="E58" s="314"/>
      <c r="F58" s="314"/>
      <c r="G58" s="314"/>
      <c r="H58" s="314"/>
      <c r="I58" s="314"/>
      <c r="J58" s="314"/>
      <c r="K58" s="314"/>
      <c r="L58" s="315">
        <f>SUM(R50,L52:L55,L56)</f>
        <v>30</v>
      </c>
      <c r="M58" s="316"/>
      <c r="N58" s="316"/>
      <c r="O58" s="316"/>
      <c r="P58" s="316"/>
      <c r="Q58" s="316"/>
      <c r="R58" s="317"/>
      <c r="S58" s="276">
        <f>SUM(Y50,S52:S55,S56)</f>
        <v>30</v>
      </c>
      <c r="T58" s="277"/>
      <c r="U58" s="277"/>
      <c r="V58" s="277"/>
      <c r="W58" s="277"/>
      <c r="X58" s="277"/>
      <c r="Y58" s="278"/>
      <c r="Z58" s="276">
        <f>SUM(AF50,Z52:Z55,Z56)</f>
        <v>30</v>
      </c>
      <c r="AA58" s="277"/>
      <c r="AB58" s="277"/>
      <c r="AC58" s="277"/>
      <c r="AD58" s="277"/>
      <c r="AE58" s="277"/>
      <c r="AF58" s="278"/>
      <c r="AG58" s="276">
        <f>SUM(AM50,AG52:AG55,AG56)</f>
        <v>30</v>
      </c>
      <c r="AH58" s="277"/>
      <c r="AI58" s="277"/>
      <c r="AJ58" s="277"/>
      <c r="AK58" s="277"/>
      <c r="AL58" s="277"/>
      <c r="AM58" s="278"/>
      <c r="AN58" s="276">
        <f>SUM(AT50,AN52)</f>
        <v>30</v>
      </c>
      <c r="AO58" s="277"/>
      <c r="AP58" s="277"/>
      <c r="AQ58" s="277"/>
      <c r="AR58" s="277"/>
      <c r="AS58" s="277"/>
      <c r="AT58" s="278"/>
      <c r="AU58" s="277">
        <f>SUM(BA50,AU52:AU55,AU56,AU57)</f>
        <v>30</v>
      </c>
      <c r="AV58" s="277"/>
      <c r="AW58" s="277"/>
      <c r="AX58" s="277"/>
      <c r="AY58" s="277"/>
      <c r="AZ58" s="277"/>
      <c r="BA58" s="278"/>
      <c r="BB58" s="2"/>
    </row>
    <row r="59" spans="1:53" ht="23.25" customHeight="1" thickBot="1">
      <c r="A59" s="298" t="s">
        <v>19</v>
      </c>
      <c r="B59" s="299"/>
      <c r="C59" s="311"/>
      <c r="D59" s="126">
        <f>SUM(D50,D52,D56,D57)</f>
        <v>180</v>
      </c>
      <c r="E59" s="127">
        <v>2220</v>
      </c>
      <c r="F59" s="207">
        <f aca="true" t="shared" si="15" ref="F59:K59">SUM(F50)</f>
        <v>315</v>
      </c>
      <c r="G59" s="128">
        <f t="shared" si="15"/>
        <v>60</v>
      </c>
      <c r="H59" s="128">
        <f t="shared" si="15"/>
        <v>0</v>
      </c>
      <c r="I59" s="128">
        <f t="shared" si="15"/>
        <v>1710</v>
      </c>
      <c r="J59" s="208">
        <v>1755</v>
      </c>
      <c r="K59" s="128">
        <f t="shared" si="15"/>
        <v>60</v>
      </c>
      <c r="L59" s="129">
        <f>SUM(L50,L52:L55)</f>
        <v>90</v>
      </c>
      <c r="M59" s="127">
        <f>SUM(M50)</f>
        <v>30</v>
      </c>
      <c r="N59" s="128">
        <f>SUM(N50)</f>
        <v>0</v>
      </c>
      <c r="O59" s="128">
        <f>SUM(O50)</f>
        <v>300</v>
      </c>
      <c r="P59" s="127">
        <f>SUM(P50)</f>
        <v>0</v>
      </c>
      <c r="Q59" s="127"/>
      <c r="R59" s="132">
        <f>SUM(L58)</f>
        <v>30</v>
      </c>
      <c r="S59" s="129">
        <f>SUM(S50)</f>
        <v>60</v>
      </c>
      <c r="T59" s="127">
        <f>SUM(T50)</f>
        <v>30</v>
      </c>
      <c r="U59" s="128">
        <f>SUM(U50)</f>
        <v>0</v>
      </c>
      <c r="V59" s="127">
        <f>SUM(V50)</f>
        <v>270</v>
      </c>
      <c r="W59" s="127">
        <f>SUM(W50)</f>
        <v>0</v>
      </c>
      <c r="X59" s="131"/>
      <c r="Y59" s="132">
        <f>SUM(S58)</f>
        <v>30</v>
      </c>
      <c r="Z59" s="131">
        <f>SUM(Z50)</f>
        <v>90</v>
      </c>
      <c r="AA59" s="127">
        <f>SUM(AA50)</f>
        <v>0</v>
      </c>
      <c r="AB59" s="128">
        <f>SUM(AB50)</f>
        <v>0</v>
      </c>
      <c r="AC59" s="128">
        <f>SUM(AC50)</f>
        <v>330</v>
      </c>
      <c r="AD59" s="127">
        <f>SUM(AD50)</f>
        <v>0</v>
      </c>
      <c r="AE59" s="127"/>
      <c r="AF59" s="130">
        <f>SUM(Z58)</f>
        <v>30</v>
      </c>
      <c r="AG59" s="129">
        <f>SUM(AG50)</f>
        <v>75</v>
      </c>
      <c r="AH59" s="127">
        <f>SUM(AH50)</f>
        <v>0</v>
      </c>
      <c r="AI59" s="128">
        <f>SUM(AI50)</f>
        <v>0</v>
      </c>
      <c r="AJ59" s="128">
        <f>SUM(AJ50)</f>
        <v>300</v>
      </c>
      <c r="AK59" s="127">
        <f>SUM(AK50)</f>
        <v>0</v>
      </c>
      <c r="AL59" s="131"/>
      <c r="AM59" s="132">
        <f>SUM(AG58)</f>
        <v>30</v>
      </c>
      <c r="AN59" s="129">
        <f>SUM(AN50)</f>
        <v>0</v>
      </c>
      <c r="AO59" s="127">
        <f>SUM(AO50)</f>
        <v>0</v>
      </c>
      <c r="AP59" s="128">
        <f>SUM(AP50)</f>
        <v>0</v>
      </c>
      <c r="AQ59" s="128">
        <f>SUM(AQ50)</f>
        <v>345</v>
      </c>
      <c r="AR59" s="127">
        <f>SUM(AR50)</f>
        <v>30</v>
      </c>
      <c r="AS59" s="127"/>
      <c r="AT59" s="132">
        <f>SUM(AN58)</f>
        <v>30</v>
      </c>
      <c r="AU59" s="131">
        <f>SUM(AU50)</f>
        <v>0</v>
      </c>
      <c r="AV59" s="127">
        <f>SUM(AV50)</f>
        <v>0</v>
      </c>
      <c r="AW59" s="128">
        <f>SUM(AW50)</f>
        <v>0</v>
      </c>
      <c r="AX59" s="128">
        <f>SUM(AX50)</f>
        <v>180</v>
      </c>
      <c r="AY59" s="128">
        <f>SUM(AY50)</f>
        <v>30</v>
      </c>
      <c r="AZ59" s="127"/>
      <c r="BA59" s="132">
        <f>SUM(AU58)</f>
        <v>30</v>
      </c>
    </row>
    <row r="60" spans="3:53" ht="14.25" customHeight="1">
      <c r="C60" s="209" t="s">
        <v>88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</row>
    <row r="61" spans="3:53" ht="14.25">
      <c r="C61" s="307" t="s">
        <v>92</v>
      </c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8"/>
      <c r="T61" s="308"/>
      <c r="U61" s="308"/>
      <c r="V61" s="308"/>
      <c r="W61" s="308"/>
      <c r="X61" s="308"/>
      <c r="Y61" s="308"/>
      <c r="Z61" s="308"/>
      <c r="AA61" s="308"/>
      <c r="AB61" s="308"/>
      <c r="AC61" s="308"/>
      <c r="AD61" s="308"/>
      <c r="AE61" s="308"/>
      <c r="AF61" s="308"/>
      <c r="AG61" s="308"/>
      <c r="AH61" s="308"/>
      <c r="AI61" s="308"/>
      <c r="AJ61" s="308"/>
      <c r="AK61" s="308"/>
      <c r="AL61" s="308"/>
      <c r="AM61" s="308"/>
      <c r="AN61" s="308"/>
      <c r="AO61" s="308"/>
      <c r="AP61" s="308"/>
      <c r="AQ61" s="308"/>
      <c r="AR61" s="308"/>
      <c r="AS61" s="308"/>
      <c r="AT61" s="308"/>
      <c r="AU61" s="308"/>
      <c r="AV61" s="308"/>
      <c r="AW61" s="308"/>
      <c r="AX61" s="308"/>
      <c r="AY61" s="308"/>
      <c r="AZ61" s="308"/>
      <c r="BA61" s="308"/>
    </row>
    <row r="62" spans="3:37" ht="14.25">
      <c r="C62" s="167" t="s">
        <v>93</v>
      </c>
      <c r="G62" s="146"/>
      <c r="AK62" s="146"/>
    </row>
    <row r="63" spans="1:40" ht="11.25" customHeight="1">
      <c r="A63" s="5"/>
      <c r="B63" s="5"/>
      <c r="C63" s="167" t="s">
        <v>89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ht="11.25" customHeight="1" thickBot="1">
      <c r="A64" s="287"/>
      <c r="B64" s="287"/>
      <c r="C64" s="288"/>
      <c r="D64" s="288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13"/>
      <c r="R64" s="13"/>
      <c r="S64" s="7"/>
      <c r="T64" s="7"/>
      <c r="U64" s="7"/>
      <c r="V64" s="7"/>
      <c r="W64" s="7"/>
      <c r="X64" s="7"/>
      <c r="Y64" s="7"/>
      <c r="Z64" s="274" t="s">
        <v>29</v>
      </c>
      <c r="AA64" s="274"/>
      <c r="AB64" s="274"/>
      <c r="AC64" s="274"/>
      <c r="AD64" s="274"/>
      <c r="AE64" s="274"/>
      <c r="AF64" s="274"/>
      <c r="AG64" s="274"/>
      <c r="AH64" s="274"/>
      <c r="AI64" s="274"/>
      <c r="AJ64" s="274"/>
      <c r="AK64" s="274"/>
      <c r="AL64" s="17"/>
      <c r="AM64" s="17"/>
      <c r="AN64" s="7"/>
    </row>
    <row r="65" spans="3:21" ht="15" customHeight="1" thickBot="1">
      <c r="C65" s="287" t="s">
        <v>97</v>
      </c>
      <c r="D65" s="287"/>
      <c r="E65" s="294"/>
      <c r="F65" s="294"/>
      <c r="G65" s="294"/>
      <c r="H65" s="294"/>
      <c r="I65" s="294"/>
      <c r="J65" s="294"/>
      <c r="K65" s="329" t="s">
        <v>98</v>
      </c>
      <c r="L65" s="330"/>
      <c r="M65" s="330"/>
      <c r="N65" s="330"/>
      <c r="O65" s="330"/>
      <c r="P65" s="330"/>
      <c r="Q65" s="330"/>
      <c r="R65" s="331"/>
      <c r="S65" s="103"/>
      <c r="T65" s="103"/>
      <c r="U65" s="103"/>
    </row>
    <row r="88" ht="15.75" customHeight="1"/>
    <row r="89" ht="15.75" customHeight="1"/>
    <row r="94" ht="26.25" customHeight="1"/>
    <row r="115" ht="15.75" customHeight="1"/>
    <row r="116" ht="15.75" customHeight="1"/>
    <row r="120" ht="24.75" customHeight="1"/>
    <row r="140" ht="13.5" customHeight="1"/>
    <row r="141" ht="13.5" customHeight="1"/>
    <row r="145" ht="26.25" customHeight="1"/>
    <row r="146" ht="21.75" customHeight="1"/>
    <row r="155" ht="13.5" customHeight="1"/>
  </sheetData>
  <sheetProtection/>
  <mergeCells count="92">
    <mergeCell ref="A1:N1"/>
    <mergeCell ref="C65:J65"/>
    <mergeCell ref="K65:R65"/>
    <mergeCell ref="AG10:AM10"/>
    <mergeCell ref="AN10:AT10"/>
    <mergeCell ref="AU10:BA10"/>
    <mergeCell ref="Z9:AM9"/>
    <mergeCell ref="AN9:BA9"/>
    <mergeCell ref="AC1:AW1"/>
    <mergeCell ref="A26:C26"/>
    <mergeCell ref="C9:C11"/>
    <mergeCell ref="D9:D11"/>
    <mergeCell ref="E9:K9"/>
    <mergeCell ref="L9:Y9"/>
    <mergeCell ref="A9:A11"/>
    <mergeCell ref="A12:BA12"/>
    <mergeCell ref="A13:C13"/>
    <mergeCell ref="Z10:AD10"/>
    <mergeCell ref="AN2:BA2"/>
    <mergeCell ref="D3:AG3"/>
    <mergeCell ref="D4:AG4"/>
    <mergeCell ref="D5:S5"/>
    <mergeCell ref="D6:S6"/>
    <mergeCell ref="D7:Z7"/>
    <mergeCell ref="AN7:BA7"/>
    <mergeCell ref="A43:C43"/>
    <mergeCell ref="A44:BA44"/>
    <mergeCell ref="A49:C49"/>
    <mergeCell ref="A50:C50"/>
    <mergeCell ref="E10:E11"/>
    <mergeCell ref="F10:K10"/>
    <mergeCell ref="L10:R10"/>
    <mergeCell ref="S10:Y10"/>
    <mergeCell ref="A33:C33"/>
    <mergeCell ref="A34:BA34"/>
    <mergeCell ref="AU51:BA51"/>
    <mergeCell ref="E52:K52"/>
    <mergeCell ref="M52:R52"/>
    <mergeCell ref="T52:Y52"/>
    <mergeCell ref="AA52:AF52"/>
    <mergeCell ref="AH52:AM52"/>
    <mergeCell ref="AO52:AT52"/>
    <mergeCell ref="AV52:BA52"/>
    <mergeCell ref="A51:K51"/>
    <mergeCell ref="L51:R51"/>
    <mergeCell ref="T53:Y53"/>
    <mergeCell ref="AA53:AF53"/>
    <mergeCell ref="AG51:AM51"/>
    <mergeCell ref="AN51:AT51"/>
    <mergeCell ref="S51:Y51"/>
    <mergeCell ref="Z51:AF51"/>
    <mergeCell ref="AH53:AM53"/>
    <mergeCell ref="AO53:AT53"/>
    <mergeCell ref="E54:K54"/>
    <mergeCell ref="M54:R54"/>
    <mergeCell ref="T54:Y54"/>
    <mergeCell ref="AA54:AF54"/>
    <mergeCell ref="AH54:AM54"/>
    <mergeCell ref="AO54:AT54"/>
    <mergeCell ref="E53:K53"/>
    <mergeCell ref="M53:R53"/>
    <mergeCell ref="L56:R56"/>
    <mergeCell ref="S56:Y56"/>
    <mergeCell ref="AO55:AT55"/>
    <mergeCell ref="AV53:BA53"/>
    <mergeCell ref="AV54:BA54"/>
    <mergeCell ref="AV55:BA55"/>
    <mergeCell ref="M55:R55"/>
    <mergeCell ref="T55:Y55"/>
    <mergeCell ref="AA55:AF55"/>
    <mergeCell ref="AH55:AM55"/>
    <mergeCell ref="E55:K55"/>
    <mergeCell ref="A57:C57"/>
    <mergeCell ref="E57:AT57"/>
    <mergeCell ref="AU57:BA57"/>
    <mergeCell ref="Z56:AF56"/>
    <mergeCell ref="AG56:AM56"/>
    <mergeCell ref="AN56:AT56"/>
    <mergeCell ref="AU56:BA56"/>
    <mergeCell ref="A56:C56"/>
    <mergeCell ref="E56:K56"/>
    <mergeCell ref="AG58:AM58"/>
    <mergeCell ref="AN58:AT58"/>
    <mergeCell ref="AU58:BA58"/>
    <mergeCell ref="A59:C59"/>
    <mergeCell ref="A58:K58"/>
    <mergeCell ref="L58:R58"/>
    <mergeCell ref="S58:Y58"/>
    <mergeCell ref="Z58:AF58"/>
    <mergeCell ref="C61:BA61"/>
    <mergeCell ref="A64:P64"/>
    <mergeCell ref="Z64:AK6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</dc:creator>
  <cp:keywords/>
  <dc:description/>
  <cp:lastModifiedBy>Użytkownik systemu Windows</cp:lastModifiedBy>
  <cp:lastPrinted>2019-07-09T10:49:28Z</cp:lastPrinted>
  <dcterms:created xsi:type="dcterms:W3CDTF">2007-12-04T15:57:32Z</dcterms:created>
  <dcterms:modified xsi:type="dcterms:W3CDTF">2019-07-09T10:50:13Z</dcterms:modified>
  <cp:category/>
  <cp:version/>
  <cp:contentType/>
  <cp:contentStatus/>
</cp:coreProperties>
</file>