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7170" activeTab="4"/>
  </bookViews>
  <sheets>
    <sheet name="B1 Antropologia i socjologia ku" sheetId="1" r:id="rId1"/>
    <sheet name="B2_Krytyka i animacja" sheetId="2" r:id="rId2"/>
    <sheet name="B3_Teatrol." sheetId="3" r:id="rId3"/>
    <sheet name="B4_Medialna" sheetId="4" r:id="rId4"/>
    <sheet name="B5_Judaistyka" sheetId="5" r:id="rId5"/>
  </sheets>
  <definedNames>
    <definedName name="_xlnm.Print_Area" localSheetId="0">'B1 Antropologia i socjologia ku'!$A$1:$AY$124</definedName>
  </definedNames>
  <calcPr fullCalcOnLoad="1"/>
</workbook>
</file>

<file path=xl/sharedStrings.xml><?xml version="1.0" encoding="utf-8"?>
<sst xmlns="http://schemas.openxmlformats.org/spreadsheetml/2006/main" count="1427" uniqueCount="211">
  <si>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</si>
  <si>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</si>
  <si>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</si>
  <si>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</si>
  <si>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</si>
  <si>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</si>
  <si>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</si>
  <si>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</si>
  <si>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</si>
  <si>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</si>
  <si>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Razem godziny w semestrze</t>
  </si>
  <si>
    <t>Punkty ECTS w semestrze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</si>
  <si>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</si>
  <si>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</si>
  <si>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</si>
  <si>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</si>
  <si>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</si>
  <si>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</si>
  <si>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</si>
  <si>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</si>
  <si>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 xml:space="preserve">Razem </t>
  </si>
  <si>
    <t>Nazwa modułu (przedmiotu)</t>
  </si>
  <si>
    <t>Praktyki (pkt ECTS/wymiar)</t>
  </si>
  <si>
    <t>Wymiar godzin (łączny)</t>
  </si>
  <si>
    <t>Obozy naukowe (pkt ECTS/wymiar)</t>
  </si>
  <si>
    <t>Wycieczki programowe (pkt ECTS/wymiar)</t>
  </si>
  <si>
    <t>Liczba punktów za pracę dyplomową i jej obronę (egzamin dyplomowy)</t>
  </si>
  <si>
    <t>Minimalna liczba punktów ECTS dla zajęć ogólnouniwersyteckich lub na innym kierunku studiów</t>
  </si>
  <si>
    <t>stacjonarne</t>
  </si>
  <si>
    <t>Technologia informacyjna</t>
  </si>
  <si>
    <t>Wychowanie fizyczne</t>
  </si>
  <si>
    <t>E</t>
  </si>
  <si>
    <t>ogólnoakademicki</t>
  </si>
  <si>
    <t>Ochrona własności intelektualnej</t>
  </si>
  <si>
    <t>zo</t>
  </si>
  <si>
    <t xml:space="preserve">Wprowadzenie do religioznawstwa  </t>
  </si>
  <si>
    <t>Język obcy</t>
  </si>
  <si>
    <t>Organizacja i zarządzanie w kulturze</t>
  </si>
  <si>
    <t>Planowanie i pisanie projektów grantowych</t>
  </si>
  <si>
    <t>Historia teatru polskiego w kontekście europejskim</t>
  </si>
  <si>
    <t>Analiza dzieła teatralnego</t>
  </si>
  <si>
    <t>Analiza dzieła filmowego</t>
  </si>
  <si>
    <t>Świętowanie w kulturze polskiej</t>
  </si>
  <si>
    <t>Muzyka źródeł</t>
  </si>
  <si>
    <t>Opera i operetka</t>
  </si>
  <si>
    <t xml:space="preserve">Podstawy grafiki komputerowej </t>
  </si>
  <si>
    <t xml:space="preserve">Autoprezentacja </t>
  </si>
  <si>
    <t>Dziedzictwo kulturowe Lubelszczyzny - sztuka i architektura</t>
  </si>
  <si>
    <t>Wprowadzenie do cyberkultury</t>
  </si>
  <si>
    <t>Społeczne i kulturowe wymiary dzieciństwa</t>
  </si>
  <si>
    <t>Instytucje kultury i ich funkcje</t>
  </si>
  <si>
    <t>Fotografia i sztuka. Wprowadzenie do estetyki fotografii</t>
  </si>
  <si>
    <t>Warsztaty pisania</t>
  </si>
  <si>
    <t>Orient w kulturze polskiej</t>
  </si>
  <si>
    <t>Dziedzictwo kulturowe Lubelszczyzny - literatura</t>
  </si>
  <si>
    <t>Europejska mapa wydarzeń kulturalnych</t>
  </si>
  <si>
    <t>Podstawy aksjologii</t>
  </si>
  <si>
    <t>Biblia i mitologia grecka w sztuce</t>
  </si>
  <si>
    <t>Myśl żydowska – kluczowe teksy judaizmu</t>
  </si>
  <si>
    <t>Dziedzictwo kulturowe – problemy dokumentacji i ochrony</t>
  </si>
  <si>
    <t xml:space="preserve">Grupy subkulturowe </t>
  </si>
  <si>
    <t>Kultura w strategiach promocyjnych</t>
  </si>
  <si>
    <t>Kultura rycerska w średniowiecznej Europie</t>
  </si>
  <si>
    <t>Literatura a film</t>
  </si>
  <si>
    <t>Kino dokumentalne - materia i forma</t>
  </si>
  <si>
    <t>Holokaust – wybrane zagadnienia</t>
  </si>
  <si>
    <t xml:space="preserve">Komunikacja interpersonalna </t>
  </si>
  <si>
    <t>Czas i przestrzeń w kulturze</t>
  </si>
  <si>
    <t>Wybrane problemy ludologii</t>
  </si>
  <si>
    <t>Kulturowe wymiary wschodniego pogranicza</t>
  </si>
  <si>
    <t>Reportaż jako gatunek literacki, radiowy i filmowy</t>
  </si>
  <si>
    <t>Sztuka i ezoteryka</t>
  </si>
  <si>
    <t>Kultura materialna Żydów</t>
  </si>
  <si>
    <t xml:space="preserve">Kultura i praktyki magiczne </t>
  </si>
  <si>
    <t>Komunikacja niewerbalna w perspektywie międzykulturowej</t>
  </si>
  <si>
    <t>Reklama w kulturze współczesnej</t>
  </si>
  <si>
    <t>Prymitywizm - między formą a polityką</t>
  </si>
  <si>
    <t>Sztuka zaangażowana</t>
  </si>
  <si>
    <t>Performatyka i performance</t>
  </si>
  <si>
    <t>Sztuka sakralna - między Wschodem a Zachodem</t>
  </si>
  <si>
    <t>Sposoby upamiętniania Zagłady w Polsce i na świecie</t>
  </si>
  <si>
    <t>Cmentarz jako tekst kultury</t>
  </si>
  <si>
    <t>Antropologia ciała</t>
  </si>
  <si>
    <t>Sztuka pozaeuropejska</t>
  </si>
  <si>
    <t>Tożsamość kulturowa miejsca</t>
  </si>
  <si>
    <t>Surrealizm - historia i recepcja</t>
  </si>
  <si>
    <t>Ikona w tradycji kościołów wschodnich i Rzymu</t>
  </si>
  <si>
    <t>Blok modułów (przedmiotów) obowiązkowych - A1</t>
  </si>
  <si>
    <t>Blok modułów (przedmiotów) obowiązkowych kulturoznawczych -A2</t>
  </si>
  <si>
    <t>Blok modułów specjalnościowych:Teatrologia i filmoznawstwo B3</t>
  </si>
  <si>
    <t>KULTUROZNAWSTWO</t>
  </si>
  <si>
    <t>Teatrologia i filmoznawstwo</t>
  </si>
  <si>
    <t>wycieczka 1-dniowa</t>
  </si>
  <si>
    <t>wycieczka 4-dniowa</t>
  </si>
  <si>
    <t>Razem A1+A2</t>
  </si>
  <si>
    <t>Razem A1+A2+B3</t>
  </si>
  <si>
    <t>Blok modułów (przedmiotów) do wyboru - C</t>
  </si>
  <si>
    <t>Razem C</t>
  </si>
  <si>
    <t>Razem B 3</t>
  </si>
  <si>
    <t>Razem A1+A2+B3+C</t>
  </si>
  <si>
    <t>Medialna</t>
  </si>
  <si>
    <t>Blok modułów specjalnościowych: Medialna B 4</t>
  </si>
  <si>
    <t>Gatunki medialne</t>
  </si>
  <si>
    <t xml:space="preserve">Warsztat dziennikarza prasowego i edytorstwo </t>
  </si>
  <si>
    <t xml:space="preserve">Warsztat dziennikarza radiowego </t>
  </si>
  <si>
    <t xml:space="preserve">Warsztat dziennikarza telewizyjnego </t>
  </si>
  <si>
    <t>Razem B 4</t>
  </si>
  <si>
    <t>Razem A1+A2+B4</t>
  </si>
  <si>
    <t>Razem A1+A2+B4+C</t>
  </si>
  <si>
    <t>Krytyka i animacja sztuki</t>
  </si>
  <si>
    <t>Blok modułów specjalnościowych: Krytyka i animacja sztuki B2</t>
  </si>
  <si>
    <t>Podstawy upowszechniania i animacji sztuki</t>
  </si>
  <si>
    <t>Razem B</t>
  </si>
  <si>
    <t>Razem A1+A2+B+C</t>
  </si>
  <si>
    <t>ZATWIERDZAM:</t>
  </si>
  <si>
    <t>Judaistyka</t>
  </si>
  <si>
    <t>Język hebrajski</t>
  </si>
  <si>
    <t>Język jidysz</t>
  </si>
  <si>
    <t>Razem B5</t>
  </si>
  <si>
    <t>Razem A1+A2+B5</t>
  </si>
  <si>
    <t>Razem A1+A2+B5+C</t>
  </si>
  <si>
    <t>Antropologia i socjologia kultury</t>
  </si>
  <si>
    <t>Razem B1</t>
  </si>
  <si>
    <t>Razem A1+A2+B1</t>
  </si>
  <si>
    <t>Razem A1+A2+B1+C</t>
  </si>
  <si>
    <t xml:space="preserve">7-dniowy obóz terenowy </t>
  </si>
  <si>
    <r>
      <t>Blok modułów specjalnościowych:  Antropologia i socjologia kultury - B1</t>
    </r>
    <r>
      <rPr>
        <sz val="11"/>
        <rFont val="Times New Roman"/>
        <family val="1"/>
      </rPr>
      <t xml:space="preserve"> </t>
    </r>
  </si>
  <si>
    <t>Arcydzieła filmu amerykańskiego</t>
  </si>
  <si>
    <t>1-dniowy objazd metodyczny</t>
  </si>
  <si>
    <t>Blok modułów (przedmiotów) obowiązkowych kulturoznawczych - A2</t>
  </si>
  <si>
    <t>Filozofia (BN)</t>
  </si>
  <si>
    <t>Podstawy kultury języka (BN)</t>
  </si>
  <si>
    <t>Semiotyka (BN)</t>
  </si>
  <si>
    <t>Metodologia nauk humanist.-społ. (BN)</t>
  </si>
  <si>
    <t>Wstęp do kulturoznawstwa (BN)</t>
  </si>
  <si>
    <t>Antropologia kultury (BN)</t>
  </si>
  <si>
    <t>Podstawy wiedzy o sztuce (BN)</t>
  </si>
  <si>
    <t>Wiedza o muzyce (BN)</t>
  </si>
  <si>
    <t>Socjologia kultury (BN)</t>
  </si>
  <si>
    <t>Teoria kultury (BN)</t>
  </si>
  <si>
    <t>Kultura mniejszości narodowych (BN)</t>
  </si>
  <si>
    <t>Komunikacja kulturowa (BN)</t>
  </si>
  <si>
    <t>Wiedza o literaturze (BN)</t>
  </si>
  <si>
    <t>Aplikacje internetowe w badanich kulturoznawczych (BN)</t>
  </si>
  <si>
    <t>Kultura audiowizualna (BN)</t>
  </si>
  <si>
    <t>Współczesne życie kulturalne (BN)</t>
  </si>
  <si>
    <t>Organizacja i zarządzanie w kulturze (BN)</t>
  </si>
  <si>
    <t>Warsztaty źródłowe w badanich kulturoznawczych (BN)</t>
  </si>
  <si>
    <t>Antropologia języka (BN)</t>
  </si>
  <si>
    <t>Teoria komunikacji (BN)</t>
  </si>
  <si>
    <t>Tekstologia (BN)</t>
  </si>
  <si>
    <t>Język mediów (BN)</t>
  </si>
  <si>
    <t>Etyka mediów (BN)</t>
  </si>
  <si>
    <t>Współczesne środki komunikacji masowej (BN)</t>
  </si>
  <si>
    <t>Public relations (BN)</t>
  </si>
  <si>
    <t>Reklama - język, dźwięk, obraz (BN)</t>
  </si>
  <si>
    <t>Seminarium licencjackie (BN)</t>
  </si>
  <si>
    <t>Wprowadzenie do wiedzy o filmie (BN)</t>
  </si>
  <si>
    <t>Wprowadzenie do wiedzy o teatrze (BN)</t>
  </si>
  <si>
    <t>Historia i kierunki filmu (BN)</t>
  </si>
  <si>
    <t>Teoria filmu (BN)</t>
  </si>
  <si>
    <t>Estetyka teatru (BN)</t>
  </si>
  <si>
    <t xml:space="preserve">Blok modułów specjalnościowych: Judaistyka - B5 </t>
  </si>
  <si>
    <t>Wprowadzenie do religioznawstwa (BN)</t>
  </si>
  <si>
    <t>Podstawy judaizmu (BN)</t>
  </si>
  <si>
    <t>Historia Żydów na świecie (BN)</t>
  </si>
  <si>
    <t>Historia Żydów w Polsce (BN)</t>
  </si>
  <si>
    <t>Obrzędy i zwyczaje żydowskie (BN)</t>
  </si>
  <si>
    <t>Muzyka żydowska (BN)</t>
  </si>
  <si>
    <t>Literatura żydowska (BN)</t>
  </si>
  <si>
    <t>Muzyka współczesna (BN)</t>
  </si>
  <si>
    <t>Analiza dzieła muzycznego (BN)</t>
  </si>
  <si>
    <t>Główne nurty sztuki współczesnej (BN)</t>
  </si>
  <si>
    <t>Interpretacja dzieła teatralnego i filmowego (BN)</t>
  </si>
  <si>
    <t>Analiza i krytyka dzieła sztuki (BN)</t>
  </si>
  <si>
    <t>Sztuka użytkowa, moda i projektowanie (BN)</t>
  </si>
  <si>
    <t>Style i nurty architektoniczne (BN)</t>
  </si>
  <si>
    <t>Multimedia – edytory obrazu (BN)</t>
  </si>
  <si>
    <t>Wstęp do socjologii (BN)</t>
  </si>
  <si>
    <t>Metody badań społecznych (BN)</t>
  </si>
  <si>
    <t>Metodyka badań terenowych (BN)</t>
  </si>
  <si>
    <t>Antropologia miasta i wsi (BN)</t>
  </si>
  <si>
    <t>Obrzędy i rytuały (BN)</t>
  </si>
  <si>
    <t>Komunikacja niewerbalna (BN)</t>
  </si>
  <si>
    <t>Komunikacja symboliczna w kulturze tradycyjnej (BN)</t>
  </si>
  <si>
    <t>Antropologia płci (BN)</t>
  </si>
  <si>
    <t>Kultura popularna (BN)</t>
  </si>
  <si>
    <t>Analiza i interpretacja tekstów kultury (BN)</t>
  </si>
  <si>
    <t>Antropologia i socjologia codzienności (BN)</t>
  </si>
  <si>
    <t>Wierzenia i religijność (BN)</t>
  </si>
  <si>
    <t xml:space="preserve"> </t>
  </si>
  <si>
    <t>Tradycje polskiej religijności</t>
  </si>
  <si>
    <t>Myśl żydowska – kluczowe teksty judaizmu</t>
  </si>
  <si>
    <t>Warsztaty teatralne</t>
  </si>
  <si>
    <t>Warsztaty filmowe</t>
  </si>
  <si>
    <t>Razem A1+A2+B2</t>
  </si>
  <si>
    <t>** Historia sztuki: sem. 2 -  Historia sztuki starożytnej i średniowiecznej, sem. 3 - Historia sztuki XV-XVIII w., sem. 4 - Historia sztuki  XIX w., sem. 5 - Historia sztuki XX i XXI w.</t>
  </si>
  <si>
    <t>Przedmioty do wyboru*** (BN)</t>
  </si>
  <si>
    <t>Historia kultury* (BN)</t>
  </si>
  <si>
    <t xml:space="preserve">* Historia kultury: sem. 1 - Historia kultury starożytnej, sem. 2 - Historia kultury średniowiecznej, sem. 3 - Historia kultury (odrodzenie i barok), sem. 4 - Historia kultury: oświecenie, sem. 5 - Historia kultury XIX w., sem. 6 - Historia kultury XX i XXI w. </t>
  </si>
  <si>
    <t>Historia sztuki** (BN)</t>
  </si>
  <si>
    <t>Plan studiów obowiązujący od roku akademickiego 2019/2020</t>
  </si>
  <si>
    <t xml:space="preserve">90 h </t>
  </si>
  <si>
    <t>90 h</t>
  </si>
  <si>
    <t>pierwszy</t>
  </si>
  <si>
    <t>studia pierwszego stopnia</t>
  </si>
  <si>
    <t>*** wybór z listy przedmiotów przedstawionej przez Wydział przed rozpoczęciem roku akademickiego</t>
  </si>
  <si>
    <t>Oferta przedmiotów do wyboru:</t>
  </si>
  <si>
    <t>Zatwierdzony na posiedzeniu Senatu UMCS w Lublinie  w dniu:</t>
  </si>
  <si>
    <t>26 czerwca 2019 r.</t>
  </si>
  <si>
    <t>Załącznik nr 9 do Uchwały Senatu Nr XXIV-28.29/19 z dnia 29 czerwca 2019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</si>
</sst>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b/>
      <sz val="11"/>
      <name val="Arial Narrow"/>
      <family val="2"/>
    </font>
    <font>
      <b/>
      <sz val="11"/>
      <name val="Arial CE"/>
      <family val="2"/>
    </font>
    <font>
      <b/>
      <sz val="9"/>
      <name val="Arial"/>
      <family val="2"/>
    </font>
    <font>
      <sz val="8"/>
      <name val="Czcionka tekstu podstawowego"/>
      <family val="2"/>
    </font>
    <font>
      <b/>
      <sz val="11"/>
      <color indexed="8"/>
      <name val="Czcionka tekstu podstawowego"/>
      <family val="0"/>
    </font>
    <font>
      <sz val="12"/>
      <name val="Arial Narrow"/>
      <family val="2"/>
    </font>
    <font>
      <b/>
      <sz val="11"/>
      <name val="Arial"/>
      <family val="2"/>
    </font>
    <font>
      <sz val="10"/>
      <name val="Arial CE"/>
      <family val="2"/>
    </font>
    <font>
      <b/>
      <sz val="12"/>
      <color indexed="8"/>
      <name val="Czcionka tekstu podstawowego"/>
      <family val="0"/>
    </font>
    <font>
      <b/>
      <sz val="8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11"/>
      <name val="Czcionka tekstu podstawowego"/>
      <family val="2"/>
    </font>
    <font>
      <sz val="11"/>
      <name val="Arial Narrow"/>
      <family val="2"/>
    </font>
    <font>
      <b/>
      <sz val="9"/>
      <name val="Arial Narrow"/>
      <family val="2"/>
    </font>
    <font>
      <sz val="11"/>
      <color indexed="8"/>
      <name val="Times New Roman"/>
      <family val="1"/>
    </font>
    <font>
      <b/>
      <sz val="11"/>
      <name val="Czcionka tekstu podstawowego"/>
      <family val="0"/>
    </font>
    <font>
      <sz val="9"/>
      <name val="Arial Narrow"/>
      <family val="2"/>
    </font>
    <font>
      <sz val="10"/>
      <name val="Czcionka tekstu podstawowego"/>
      <family val="2"/>
    </font>
    <font>
      <sz val="12"/>
      <name val="Czcionka tekstu podstawowego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7.5"/>
      <name val="Arial Narrow"/>
      <family val="2"/>
    </font>
    <font>
      <b/>
      <sz val="9.5"/>
      <name val="Arial Narrow"/>
      <family val="2"/>
    </font>
    <font>
      <sz val="10.5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 CE"/>
      <family val="2"/>
    </font>
    <font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27" borderId="1" applyNumberFormat="0" applyAlignment="0" applyProtection="0"/>
    <xf numFmtId="9" fontId="1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919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textRotation="90" wrapText="1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 textRotation="90" wrapText="1"/>
    </xf>
    <xf numFmtId="0" fontId="19" fillId="36" borderId="20" xfId="0" applyFont="1" applyFill="1" applyBorder="1" applyAlignment="1">
      <alignment horizontal="center" vertical="center" wrapText="1"/>
    </xf>
    <xf numFmtId="0" fontId="19" fillId="36" borderId="21" xfId="0" applyFont="1" applyFill="1" applyBorder="1" applyAlignment="1">
      <alignment horizontal="center" vertical="center" wrapText="1"/>
    </xf>
    <xf numFmtId="0" fontId="19" fillId="36" borderId="22" xfId="0" applyFont="1" applyFill="1" applyBorder="1" applyAlignment="1">
      <alignment horizontal="center" vertical="center" wrapText="1"/>
    </xf>
    <xf numFmtId="0" fontId="19" fillId="36" borderId="23" xfId="0" applyFont="1" applyFill="1" applyBorder="1" applyAlignment="1">
      <alignment horizontal="center" vertical="center" wrapText="1"/>
    </xf>
    <xf numFmtId="0" fontId="19" fillId="36" borderId="24" xfId="0" applyFont="1" applyFill="1" applyBorder="1" applyAlignment="1">
      <alignment horizontal="center" vertical="center" wrapText="1"/>
    </xf>
    <xf numFmtId="0" fontId="19" fillId="36" borderId="25" xfId="0" applyFont="1" applyFill="1" applyBorder="1" applyAlignment="1">
      <alignment horizontal="center" vertical="center" wrapText="1"/>
    </xf>
    <xf numFmtId="0" fontId="19" fillId="36" borderId="26" xfId="0" applyFont="1" applyFill="1" applyBorder="1" applyAlignment="1">
      <alignment horizontal="center" vertical="center" wrapText="1"/>
    </xf>
    <xf numFmtId="0" fontId="3" fillId="37" borderId="27" xfId="0" applyFont="1" applyFill="1" applyBorder="1" applyAlignment="1">
      <alignment horizontal="center" vertical="center"/>
    </xf>
    <xf numFmtId="0" fontId="8" fillId="37" borderId="28" xfId="0" applyFont="1" applyFill="1" applyBorder="1" applyAlignment="1">
      <alignment horizontal="center" vertical="center"/>
    </xf>
    <xf numFmtId="0" fontId="8" fillId="37" borderId="29" xfId="0" applyFont="1" applyFill="1" applyBorder="1" applyAlignment="1">
      <alignment horizontal="center" vertical="center"/>
    </xf>
    <xf numFmtId="0" fontId="8" fillId="37" borderId="30" xfId="0" applyFont="1" applyFill="1" applyBorder="1" applyAlignment="1">
      <alignment horizontal="center" vertical="center"/>
    </xf>
    <xf numFmtId="0" fontId="8" fillId="37" borderId="31" xfId="0" applyFont="1" applyFill="1" applyBorder="1" applyAlignment="1">
      <alignment horizontal="center" vertical="center"/>
    </xf>
    <xf numFmtId="0" fontId="8" fillId="37" borderId="32" xfId="0" applyFont="1" applyFill="1" applyBorder="1" applyAlignment="1">
      <alignment horizontal="center" vertical="center"/>
    </xf>
    <xf numFmtId="0" fontId="8" fillId="37" borderId="33" xfId="0" applyFont="1" applyFill="1" applyBorder="1" applyAlignment="1">
      <alignment horizontal="center" vertical="center"/>
    </xf>
    <xf numFmtId="0" fontId="8" fillId="37" borderId="34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20" fillId="38" borderId="18" xfId="0" applyFont="1" applyFill="1" applyBorder="1" applyAlignment="1">
      <alignment horizontal="center" vertical="center" textRotation="90" wrapText="1"/>
    </xf>
    <xf numFmtId="0" fontId="20" fillId="38" borderId="19" xfId="0" applyFont="1" applyFill="1" applyBorder="1" applyAlignment="1">
      <alignment horizontal="center" vertical="center" textRotation="90" wrapText="1"/>
    </xf>
    <xf numFmtId="0" fontId="20" fillId="38" borderId="15" xfId="0" applyFont="1" applyFill="1" applyBorder="1" applyAlignment="1">
      <alignment horizontal="center" vertical="center" textRotation="90" wrapText="1"/>
    </xf>
    <xf numFmtId="0" fontId="8" fillId="36" borderId="28" xfId="0" applyFont="1" applyFill="1" applyBorder="1" applyAlignment="1">
      <alignment horizontal="center" vertical="center"/>
    </xf>
    <xf numFmtId="0" fontId="8" fillId="36" borderId="29" xfId="0" applyFont="1" applyFill="1" applyBorder="1" applyAlignment="1">
      <alignment horizontal="center" vertical="center"/>
    </xf>
    <xf numFmtId="0" fontId="8" fillId="36" borderId="30" xfId="0" applyFont="1" applyFill="1" applyBorder="1" applyAlignment="1">
      <alignment horizontal="center" vertical="center"/>
    </xf>
    <xf numFmtId="0" fontId="8" fillId="36" borderId="31" xfId="0" applyFont="1" applyFill="1" applyBorder="1" applyAlignment="1">
      <alignment horizontal="center" vertical="center"/>
    </xf>
    <xf numFmtId="0" fontId="8" fillId="36" borderId="32" xfId="0" applyFont="1" applyFill="1" applyBorder="1" applyAlignment="1">
      <alignment horizontal="center" vertical="center"/>
    </xf>
    <xf numFmtId="0" fontId="8" fillId="36" borderId="33" xfId="0" applyFont="1" applyFill="1" applyBorder="1" applyAlignment="1">
      <alignment horizontal="center" vertical="center"/>
    </xf>
    <xf numFmtId="0" fontId="8" fillId="36" borderId="34" xfId="0" applyFont="1" applyFill="1" applyBorder="1" applyAlignment="1">
      <alignment horizontal="center" vertical="center"/>
    </xf>
    <xf numFmtId="0" fontId="19" fillId="36" borderId="35" xfId="0" applyFont="1" applyFill="1" applyBorder="1" applyAlignment="1">
      <alignment horizontal="center" vertical="center" wrapText="1"/>
    </xf>
    <xf numFmtId="0" fontId="19" fillId="36" borderId="36" xfId="0" applyFont="1" applyFill="1" applyBorder="1" applyAlignment="1">
      <alignment horizontal="center" vertical="center" wrapText="1"/>
    </xf>
    <xf numFmtId="0" fontId="19" fillId="36" borderId="37" xfId="0" applyFont="1" applyFill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19" fillId="36" borderId="40" xfId="0" applyFont="1" applyFill="1" applyBorder="1" applyAlignment="1">
      <alignment horizontal="center" vertical="center" wrapText="1"/>
    </xf>
    <xf numFmtId="0" fontId="19" fillId="36" borderId="41" xfId="0" applyFont="1" applyFill="1" applyBorder="1" applyAlignment="1">
      <alignment horizontal="center" vertical="center" wrapText="1"/>
    </xf>
    <xf numFmtId="0" fontId="19" fillId="36" borderId="42" xfId="0" applyFont="1" applyFill="1" applyBorder="1" applyAlignment="1">
      <alignment horizontal="center" vertical="center" wrapText="1"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44" xfId="0" applyFont="1" applyFill="1" applyBorder="1" applyAlignment="1">
      <alignment horizontal="center" vertical="center" wrapText="1"/>
    </xf>
    <xf numFmtId="0" fontId="19" fillId="36" borderId="45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distributed"/>
    </xf>
    <xf numFmtId="0" fontId="21" fillId="0" borderId="0" xfId="0" applyFont="1" applyAlignment="1">
      <alignment/>
    </xf>
    <xf numFmtId="49" fontId="26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49" fontId="2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textRotation="90" wrapText="1"/>
    </xf>
    <xf numFmtId="0" fontId="30" fillId="0" borderId="14" xfId="0" applyFont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textRotation="90" wrapText="1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33" borderId="38" xfId="0" applyFont="1" applyFill="1" applyBorder="1" applyAlignment="1">
      <alignment horizontal="center" vertical="center"/>
    </xf>
    <xf numFmtId="0" fontId="32" fillId="38" borderId="35" xfId="0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33" borderId="42" xfId="0" applyFont="1" applyFill="1" applyBorder="1" applyAlignment="1">
      <alignment horizontal="center" vertical="center"/>
    </xf>
    <xf numFmtId="0" fontId="32" fillId="38" borderId="43" xfId="0" applyFont="1" applyFill="1" applyBorder="1" applyAlignment="1">
      <alignment horizontal="center" vertical="center"/>
    </xf>
    <xf numFmtId="0" fontId="32" fillId="33" borderId="36" xfId="0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33" borderId="25" xfId="0" applyFont="1" applyFill="1" applyBorder="1" applyAlignment="1">
      <alignment horizontal="center" vertical="center"/>
    </xf>
    <xf numFmtId="0" fontId="32" fillId="38" borderId="39" xfId="0" applyFont="1" applyFill="1" applyBorder="1" applyAlignment="1">
      <alignment horizontal="center" vertical="center"/>
    </xf>
    <xf numFmtId="0" fontId="32" fillId="0" borderId="26" xfId="0" applyFont="1" applyBorder="1" applyAlignment="1">
      <alignment horizontal="left" vertical="center" wrapText="1"/>
    </xf>
    <xf numFmtId="0" fontId="32" fillId="0" borderId="46" xfId="0" applyFont="1" applyBorder="1" applyAlignment="1">
      <alignment horizontal="left" vertical="center" wrapText="1"/>
    </xf>
    <xf numFmtId="0" fontId="34" fillId="36" borderId="35" xfId="0" applyFont="1" applyFill="1" applyBorder="1" applyAlignment="1">
      <alignment horizontal="center" vertical="center" wrapText="1"/>
    </xf>
    <xf numFmtId="0" fontId="28" fillId="37" borderId="16" xfId="0" applyFont="1" applyFill="1" applyBorder="1" applyAlignment="1">
      <alignment horizontal="center" vertical="center"/>
    </xf>
    <xf numFmtId="0" fontId="36" fillId="37" borderId="17" xfId="0" applyFont="1" applyFill="1" applyBorder="1" applyAlignment="1">
      <alignment horizontal="center" vertical="center"/>
    </xf>
    <xf numFmtId="0" fontId="36" fillId="37" borderId="14" xfId="0" applyFont="1" applyFill="1" applyBorder="1" applyAlignment="1">
      <alignment horizontal="center" vertical="center"/>
    </xf>
    <xf numFmtId="0" fontId="36" fillId="37" borderId="15" xfId="0" applyFont="1" applyFill="1" applyBorder="1" applyAlignment="1">
      <alignment horizontal="center" vertical="center"/>
    </xf>
    <xf numFmtId="0" fontId="36" fillId="37" borderId="12" xfId="0" applyFont="1" applyFill="1" applyBorder="1" applyAlignment="1">
      <alignment horizontal="center" vertical="center"/>
    </xf>
    <xf numFmtId="0" fontId="36" fillId="37" borderId="18" xfId="0" applyFont="1" applyFill="1" applyBorder="1" applyAlignment="1">
      <alignment horizontal="center" vertical="center"/>
    </xf>
    <xf numFmtId="0" fontId="36" fillId="37" borderId="13" xfId="0" applyFont="1" applyFill="1" applyBorder="1" applyAlignment="1">
      <alignment horizontal="center" vertical="center"/>
    </xf>
    <xf numFmtId="0" fontId="36" fillId="37" borderId="19" xfId="0" applyFont="1" applyFill="1" applyBorder="1" applyAlignment="1">
      <alignment horizontal="center" vertical="center"/>
    </xf>
    <xf numFmtId="0" fontId="36" fillId="36" borderId="16" xfId="0" applyFont="1" applyFill="1" applyBorder="1" applyAlignment="1">
      <alignment horizontal="center" vertical="center"/>
    </xf>
    <xf numFmtId="0" fontId="36" fillId="36" borderId="17" xfId="0" applyFont="1" applyFill="1" applyBorder="1" applyAlignment="1">
      <alignment horizontal="center" vertical="center"/>
    </xf>
    <xf numFmtId="0" fontId="36" fillId="36" borderId="14" xfId="0" applyFont="1" applyFill="1" applyBorder="1" applyAlignment="1">
      <alignment horizontal="center" vertical="center"/>
    </xf>
    <xf numFmtId="0" fontId="36" fillId="36" borderId="15" xfId="0" applyFont="1" applyFill="1" applyBorder="1" applyAlignment="1">
      <alignment horizontal="center" vertical="center"/>
    </xf>
    <xf numFmtId="0" fontId="36" fillId="36" borderId="12" xfId="0" applyFont="1" applyFill="1" applyBorder="1" applyAlignment="1">
      <alignment horizontal="center" vertical="center"/>
    </xf>
    <xf numFmtId="0" fontId="36" fillId="36" borderId="18" xfId="0" applyFont="1" applyFill="1" applyBorder="1" applyAlignment="1">
      <alignment horizontal="center" vertical="center"/>
    </xf>
    <xf numFmtId="0" fontId="36" fillId="36" borderId="19" xfId="0" applyFont="1" applyFill="1" applyBorder="1" applyAlignment="1">
      <alignment horizontal="center" vertical="center"/>
    </xf>
    <xf numFmtId="0" fontId="36" fillId="34" borderId="16" xfId="0" applyFont="1" applyFill="1" applyBorder="1" applyAlignment="1">
      <alignment horizontal="center" vertical="center"/>
    </xf>
    <xf numFmtId="0" fontId="36" fillId="34" borderId="17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8" xfId="0" applyFont="1" applyFill="1" applyBorder="1" applyAlignment="1">
      <alignment horizontal="center" vertical="center"/>
    </xf>
    <xf numFmtId="0" fontId="36" fillId="34" borderId="19" xfId="0" applyFont="1" applyFill="1" applyBorder="1" applyAlignment="1">
      <alignment horizontal="center" vertical="center"/>
    </xf>
    <xf numFmtId="0" fontId="28" fillId="38" borderId="16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/>
    </xf>
    <xf numFmtId="0" fontId="37" fillId="34" borderId="14" xfId="0" applyFont="1" applyFill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vertical="distributed"/>
    </xf>
    <xf numFmtId="0" fontId="34" fillId="0" borderId="0" xfId="0" applyFont="1" applyAlignment="1">
      <alignment vertical="distributed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vertical="distributed"/>
    </xf>
    <xf numFmtId="0" fontId="21" fillId="0" borderId="0" xfId="0" applyFont="1" applyAlignment="1">
      <alignment vertical="distributed"/>
    </xf>
    <xf numFmtId="0" fontId="2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wrapText="1"/>
    </xf>
    <xf numFmtId="0" fontId="3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32" fillId="0" borderId="4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left" vertical="center"/>
    </xf>
    <xf numFmtId="0" fontId="32" fillId="0" borderId="47" xfId="0" applyFont="1" applyBorder="1" applyAlignment="1">
      <alignment horizontal="center" vertical="center"/>
    </xf>
    <xf numFmtId="0" fontId="32" fillId="0" borderId="22" xfId="0" applyFont="1" applyBorder="1" applyAlignment="1">
      <alignment horizontal="left" vertical="center"/>
    </xf>
    <xf numFmtId="0" fontId="32" fillId="38" borderId="27" xfId="0" applyFont="1" applyFill="1" applyBorder="1" applyAlignment="1">
      <alignment horizontal="center" vertical="center"/>
    </xf>
    <xf numFmtId="0" fontId="32" fillId="39" borderId="35" xfId="0" applyFont="1" applyFill="1" applyBorder="1" applyAlignment="1">
      <alignment horizontal="center" vertical="center"/>
    </xf>
    <xf numFmtId="0" fontId="32" fillId="38" borderId="48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33" borderId="29" xfId="0" applyFont="1" applyFill="1" applyBorder="1" applyAlignment="1">
      <alignment horizontal="center" vertical="center"/>
    </xf>
    <xf numFmtId="0" fontId="32" fillId="38" borderId="32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36" borderId="36" xfId="0" applyFont="1" applyFill="1" applyBorder="1" applyAlignment="1">
      <alignment horizontal="center" vertical="center" wrapText="1"/>
    </xf>
    <xf numFmtId="0" fontId="32" fillId="36" borderId="37" xfId="0" applyFont="1" applyFill="1" applyBorder="1" applyAlignment="1">
      <alignment horizontal="center" vertical="center" wrapText="1"/>
    </xf>
    <xf numFmtId="0" fontId="32" fillId="36" borderId="38" xfId="0" applyFont="1" applyFill="1" applyBorder="1" applyAlignment="1">
      <alignment horizontal="center" vertical="center" wrapText="1"/>
    </xf>
    <xf numFmtId="0" fontId="32" fillId="36" borderId="39" xfId="0" applyFont="1" applyFill="1" applyBorder="1" applyAlignment="1">
      <alignment horizontal="center" vertical="center" wrapText="1"/>
    </xf>
    <xf numFmtId="0" fontId="32" fillId="36" borderId="40" xfId="0" applyFont="1" applyFill="1" applyBorder="1" applyAlignment="1">
      <alignment horizontal="center" vertical="center" wrapText="1"/>
    </xf>
    <xf numFmtId="0" fontId="32" fillId="36" borderId="41" xfId="0" applyFont="1" applyFill="1" applyBorder="1" applyAlignment="1">
      <alignment horizontal="center" vertical="center" wrapText="1"/>
    </xf>
    <xf numFmtId="0" fontId="32" fillId="36" borderId="35" xfId="0" applyFont="1" applyFill="1" applyBorder="1" applyAlignment="1">
      <alignment horizontal="center" vertical="center" wrapText="1"/>
    </xf>
    <xf numFmtId="0" fontId="32" fillId="36" borderId="42" xfId="0" applyFont="1" applyFill="1" applyBorder="1" applyAlignment="1">
      <alignment horizontal="center" vertical="center" wrapText="1"/>
    </xf>
    <xf numFmtId="0" fontId="32" fillId="36" borderId="43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2" fillId="39" borderId="45" xfId="0" applyFont="1" applyFill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39" borderId="47" xfId="0" applyFont="1" applyFill="1" applyBorder="1" applyAlignment="1">
      <alignment horizontal="center" vertical="center"/>
    </xf>
    <xf numFmtId="0" fontId="32" fillId="39" borderId="47" xfId="0" applyFont="1" applyFill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33" borderId="38" xfId="0" applyFont="1" applyFill="1" applyBorder="1" applyAlignment="1">
      <alignment horizontal="center" vertical="center" wrapText="1"/>
    </xf>
    <xf numFmtId="0" fontId="32" fillId="38" borderId="39" xfId="0" applyFont="1" applyFill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33" borderId="42" xfId="0" applyFont="1" applyFill="1" applyBorder="1" applyAlignment="1">
      <alignment horizontal="center" vertical="center" wrapText="1"/>
    </xf>
    <xf numFmtId="0" fontId="32" fillId="38" borderId="35" xfId="0" applyFont="1" applyFill="1" applyBorder="1" applyAlignment="1">
      <alignment horizontal="center" vertical="center" wrapText="1"/>
    </xf>
    <xf numFmtId="0" fontId="32" fillId="38" borderId="43" xfId="0" applyFont="1" applyFill="1" applyBorder="1" applyAlignment="1">
      <alignment horizontal="center" vertical="center" wrapText="1"/>
    </xf>
    <xf numFmtId="0" fontId="32" fillId="33" borderId="36" xfId="0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2" fillId="33" borderId="41" xfId="0" applyFont="1" applyFill="1" applyBorder="1" applyAlignment="1">
      <alignment horizontal="center" vertical="center" wrapText="1"/>
    </xf>
    <xf numFmtId="0" fontId="32" fillId="39" borderId="45" xfId="0" applyFont="1" applyFill="1" applyBorder="1" applyAlignment="1">
      <alignment horizontal="center" vertical="center" wrapText="1"/>
    </xf>
    <xf numFmtId="0" fontId="32" fillId="39" borderId="35" xfId="0" applyFont="1" applyFill="1" applyBorder="1" applyAlignment="1">
      <alignment horizontal="center" vertical="center" wrapText="1"/>
    </xf>
    <xf numFmtId="0" fontId="32" fillId="38" borderId="26" xfId="0" applyFont="1" applyFill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38" borderId="20" xfId="0" applyFont="1" applyFill="1" applyBorder="1" applyAlignment="1">
      <alignment horizontal="center" vertical="center" wrapText="1"/>
    </xf>
    <xf numFmtId="0" fontId="32" fillId="33" borderId="25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36" borderId="0" xfId="0" applyFont="1" applyFill="1" applyBorder="1" applyAlignment="1">
      <alignment horizontal="center" vertical="center" wrapText="1"/>
    </xf>
    <xf numFmtId="0" fontId="32" fillId="36" borderId="49" xfId="0" applyFont="1" applyFill="1" applyBorder="1" applyAlignment="1">
      <alignment horizontal="center" vertical="center" wrapText="1"/>
    </xf>
    <xf numFmtId="0" fontId="32" fillId="36" borderId="46" xfId="0" applyFont="1" applyFill="1" applyBorder="1" applyAlignment="1">
      <alignment horizontal="center" vertical="center" wrapText="1"/>
    </xf>
    <xf numFmtId="0" fontId="32" fillId="36" borderId="50" xfId="0" applyFont="1" applyFill="1" applyBorder="1" applyAlignment="1">
      <alignment horizontal="center" vertical="center" wrapText="1"/>
    </xf>
    <xf numFmtId="0" fontId="32" fillId="36" borderId="51" xfId="0" applyFont="1" applyFill="1" applyBorder="1" applyAlignment="1">
      <alignment horizontal="center" vertical="center" wrapText="1"/>
    </xf>
    <xf numFmtId="0" fontId="32" fillId="38" borderId="26" xfId="0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32" fillId="39" borderId="21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33" borderId="24" xfId="0" applyFont="1" applyFill="1" applyBorder="1" applyAlignment="1">
      <alignment horizontal="center" vertical="center"/>
    </xf>
    <xf numFmtId="0" fontId="32" fillId="38" borderId="20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38" borderId="21" xfId="0" applyFont="1" applyFill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24" fillId="0" borderId="0" xfId="0" applyFont="1" applyAlignment="1">
      <alignment wrapText="1"/>
    </xf>
    <xf numFmtId="0" fontId="32" fillId="38" borderId="44" xfId="0" applyFont="1" applyFill="1" applyBorder="1" applyAlignment="1">
      <alignment horizontal="center" vertical="center"/>
    </xf>
    <xf numFmtId="0" fontId="32" fillId="33" borderId="2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left" vertical="center"/>
    </xf>
    <xf numFmtId="0" fontId="32" fillId="0" borderId="22" xfId="0" applyFont="1" applyFill="1" applyBorder="1" applyAlignment="1">
      <alignment horizontal="left" vertical="center" wrapText="1"/>
    </xf>
    <xf numFmtId="0" fontId="32" fillId="0" borderId="52" xfId="0" applyFont="1" applyBorder="1" applyAlignment="1">
      <alignment horizontal="center"/>
    </xf>
    <xf numFmtId="0" fontId="32" fillId="0" borderId="43" xfId="0" applyFont="1" applyBorder="1" applyAlignment="1">
      <alignment horizontal="left" vertical="center" wrapText="1"/>
    </xf>
    <xf numFmtId="0" fontId="32" fillId="0" borderId="43" xfId="0" applyFont="1" applyBorder="1" applyAlignment="1">
      <alignment vertical="top" wrapText="1"/>
    </xf>
    <xf numFmtId="0" fontId="32" fillId="38" borderId="53" xfId="0" applyFont="1" applyFill="1" applyBorder="1" applyAlignment="1">
      <alignment horizontal="center" vertical="center" wrapText="1"/>
    </xf>
    <xf numFmtId="0" fontId="32" fillId="38" borderId="54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center"/>
    </xf>
    <xf numFmtId="0" fontId="34" fillId="40" borderId="39" xfId="0" applyFont="1" applyFill="1" applyBorder="1" applyAlignment="1">
      <alignment horizontal="center" vertical="center" wrapText="1"/>
    </xf>
    <xf numFmtId="0" fontId="34" fillId="40" borderId="47" xfId="0" applyFont="1" applyFill="1" applyBorder="1" applyAlignment="1">
      <alignment horizontal="center" vertical="center" wrapText="1"/>
    </xf>
    <xf numFmtId="0" fontId="34" fillId="40" borderId="35" xfId="0" applyFont="1" applyFill="1" applyBorder="1" applyAlignment="1">
      <alignment horizontal="center" vertical="center" wrapText="1"/>
    </xf>
    <xf numFmtId="0" fontId="34" fillId="40" borderId="36" xfId="0" applyFont="1" applyFill="1" applyBorder="1" applyAlignment="1">
      <alignment horizontal="center" vertical="center" wrapText="1"/>
    </xf>
    <xf numFmtId="0" fontId="34" fillId="40" borderId="37" xfId="0" applyFont="1" applyFill="1" applyBorder="1" applyAlignment="1">
      <alignment horizontal="center" vertical="center" wrapText="1"/>
    </xf>
    <xf numFmtId="0" fontId="34" fillId="40" borderId="38" xfId="0" applyFont="1" applyFill="1" applyBorder="1" applyAlignment="1">
      <alignment horizontal="center" vertical="center" wrapText="1"/>
    </xf>
    <xf numFmtId="0" fontId="34" fillId="40" borderId="42" xfId="0" applyFont="1" applyFill="1" applyBorder="1" applyAlignment="1">
      <alignment horizontal="center" vertical="center" wrapText="1"/>
    </xf>
    <xf numFmtId="0" fontId="34" fillId="40" borderId="43" xfId="0" applyFont="1" applyFill="1" applyBorder="1" applyAlignment="1">
      <alignment horizontal="center" vertical="center" wrapText="1"/>
    </xf>
    <xf numFmtId="0" fontId="34" fillId="40" borderId="24" xfId="0" applyFont="1" applyFill="1" applyBorder="1" applyAlignment="1">
      <alignment horizontal="center" vertical="center" wrapText="1"/>
    </xf>
    <xf numFmtId="0" fontId="34" fillId="40" borderId="20" xfId="0" applyFont="1" applyFill="1" applyBorder="1" applyAlignment="1">
      <alignment horizontal="center" vertical="center" wrapText="1"/>
    </xf>
    <xf numFmtId="0" fontId="34" fillId="40" borderId="45" xfId="0" applyFont="1" applyFill="1" applyBorder="1" applyAlignment="1">
      <alignment horizontal="center" vertical="center" wrapText="1"/>
    </xf>
    <xf numFmtId="0" fontId="34" fillId="40" borderId="25" xfId="0" applyFont="1" applyFill="1" applyBorder="1" applyAlignment="1">
      <alignment horizontal="center" vertical="center" wrapText="1"/>
    </xf>
    <xf numFmtId="0" fontId="34" fillId="40" borderId="26" xfId="0" applyFont="1" applyFill="1" applyBorder="1" applyAlignment="1">
      <alignment horizontal="center" vertical="center" wrapText="1"/>
    </xf>
    <xf numFmtId="0" fontId="34" fillId="40" borderId="45" xfId="0" applyFont="1" applyFill="1" applyBorder="1" applyAlignment="1">
      <alignment wrapText="1"/>
    </xf>
    <xf numFmtId="0" fontId="34" fillId="40" borderId="21" xfId="0" applyFont="1" applyFill="1" applyBorder="1" applyAlignment="1">
      <alignment wrapText="1"/>
    </xf>
    <xf numFmtId="0" fontId="34" fillId="40" borderId="25" xfId="0" applyFont="1" applyFill="1" applyBorder="1" applyAlignment="1">
      <alignment wrapText="1"/>
    </xf>
    <xf numFmtId="0" fontId="34" fillId="40" borderId="55" xfId="0" applyFont="1" applyFill="1" applyBorder="1" applyAlignment="1">
      <alignment horizontal="center" vertical="center" wrapText="1"/>
    </xf>
    <xf numFmtId="0" fontId="34" fillId="40" borderId="47" xfId="0" applyFont="1" applyFill="1" applyBorder="1" applyAlignment="1">
      <alignment wrapText="1"/>
    </xf>
    <xf numFmtId="0" fontId="34" fillId="40" borderId="35" xfId="0" applyFont="1" applyFill="1" applyBorder="1" applyAlignment="1">
      <alignment wrapText="1"/>
    </xf>
    <xf numFmtId="0" fontId="32" fillId="0" borderId="47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56" xfId="0" applyFont="1" applyBorder="1" applyAlignment="1">
      <alignment horizontal="left" vertical="center" wrapText="1"/>
    </xf>
    <xf numFmtId="0" fontId="32" fillId="0" borderId="53" xfId="0" applyFont="1" applyBorder="1" applyAlignment="1">
      <alignment horizontal="left" vertical="center" wrapText="1"/>
    </xf>
    <xf numFmtId="0" fontId="32" fillId="39" borderId="57" xfId="0" applyFont="1" applyFill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2" fillId="33" borderId="40" xfId="0" applyFont="1" applyFill="1" applyBorder="1" applyAlignment="1">
      <alignment horizontal="center" vertical="center" wrapText="1"/>
    </xf>
    <xf numFmtId="0" fontId="32" fillId="38" borderId="46" xfId="0" applyFont="1" applyFill="1" applyBorder="1" applyAlignment="1">
      <alignment horizontal="center" vertical="center" wrapText="1"/>
    </xf>
    <xf numFmtId="0" fontId="32" fillId="33" borderId="58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vertical="center" wrapText="1"/>
    </xf>
    <xf numFmtId="0" fontId="32" fillId="38" borderId="60" xfId="0" applyFont="1" applyFill="1" applyBorder="1" applyAlignment="1">
      <alignment horizontal="center" vertical="center" wrapText="1"/>
    </xf>
    <xf numFmtId="0" fontId="32" fillId="38" borderId="13" xfId="0" applyFont="1" applyFill="1" applyBorder="1" applyAlignment="1">
      <alignment horizontal="center" vertical="center"/>
    </xf>
    <xf numFmtId="0" fontId="32" fillId="38" borderId="16" xfId="0" applyFont="1" applyFill="1" applyBorder="1" applyAlignment="1">
      <alignment horizontal="center" vertical="center" wrapText="1"/>
    </xf>
    <xf numFmtId="0" fontId="32" fillId="0" borderId="43" xfId="0" applyFont="1" applyFill="1" applyBorder="1" applyAlignment="1">
      <alignment horizontal="left" vertical="center"/>
    </xf>
    <xf numFmtId="0" fontId="32" fillId="39" borderId="25" xfId="0" applyFont="1" applyFill="1" applyBorder="1" applyAlignment="1">
      <alignment horizontal="center" vertical="center"/>
    </xf>
    <xf numFmtId="0" fontId="32" fillId="38" borderId="55" xfId="0" applyFont="1" applyFill="1" applyBorder="1" applyAlignment="1">
      <alignment horizontal="center" vertical="center" wrapText="1"/>
    </xf>
    <xf numFmtId="0" fontId="32" fillId="39" borderId="25" xfId="0" applyFont="1" applyFill="1" applyBorder="1" applyAlignment="1">
      <alignment horizontal="center" vertical="center" wrapText="1"/>
    </xf>
    <xf numFmtId="0" fontId="32" fillId="0" borderId="46" xfId="0" applyFont="1" applyBorder="1" applyAlignment="1">
      <alignment horizontal="left" vertical="center"/>
    </xf>
    <xf numFmtId="0" fontId="32" fillId="0" borderId="40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33" borderId="51" xfId="0" applyFont="1" applyFill="1" applyBorder="1" applyAlignment="1">
      <alignment horizontal="center" vertical="center"/>
    </xf>
    <xf numFmtId="0" fontId="32" fillId="38" borderId="0" xfId="0" applyFont="1" applyFill="1" applyBorder="1" applyAlignment="1">
      <alignment horizontal="center" vertical="center"/>
    </xf>
    <xf numFmtId="0" fontId="32" fillId="33" borderId="50" xfId="0" applyFont="1" applyFill="1" applyBorder="1" applyAlignment="1">
      <alignment horizontal="center" vertical="center"/>
    </xf>
    <xf numFmtId="0" fontId="32" fillId="38" borderId="56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38" borderId="61" xfId="0" applyFont="1" applyFill="1" applyBorder="1" applyAlignment="1">
      <alignment horizontal="center" vertical="center"/>
    </xf>
    <xf numFmtId="0" fontId="32" fillId="33" borderId="49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0" fontId="32" fillId="38" borderId="16" xfId="0" applyFont="1" applyFill="1" applyBorder="1" applyAlignment="1">
      <alignment horizontal="center" vertical="center"/>
    </xf>
    <xf numFmtId="0" fontId="32" fillId="0" borderId="56" xfId="0" applyFont="1" applyBorder="1" applyAlignment="1">
      <alignment horizontal="left" vertical="center"/>
    </xf>
    <xf numFmtId="0" fontId="32" fillId="39" borderId="62" xfId="0" applyFont="1" applyFill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39" borderId="57" xfId="0" applyFont="1" applyFill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2" fillId="33" borderId="41" xfId="0" applyFont="1" applyFill="1" applyBorder="1" applyAlignment="1">
      <alignment horizontal="center" vertical="center"/>
    </xf>
    <xf numFmtId="0" fontId="32" fillId="38" borderId="54" xfId="0" applyFont="1" applyFill="1" applyBorder="1" applyAlignment="1">
      <alignment horizontal="center" vertical="center"/>
    </xf>
    <xf numFmtId="0" fontId="24" fillId="38" borderId="16" xfId="0" applyFont="1" applyFill="1" applyBorder="1" applyAlignment="1">
      <alignment horizontal="center" vertical="center" wrapText="1"/>
    </xf>
    <xf numFmtId="0" fontId="32" fillId="38" borderId="12" xfId="0" applyFont="1" applyFill="1" applyBorder="1" applyAlignment="1">
      <alignment horizontal="center" vertical="center" wrapText="1"/>
    </xf>
    <xf numFmtId="0" fontId="32" fillId="0" borderId="36" xfId="0" applyFont="1" applyBorder="1" applyAlignment="1">
      <alignment horizontal="left" vertical="center" wrapText="1"/>
    </xf>
    <xf numFmtId="0" fontId="32" fillId="39" borderId="42" xfId="0" applyFont="1" applyFill="1" applyBorder="1" applyAlignment="1">
      <alignment horizontal="center" vertical="center" wrapText="1"/>
    </xf>
    <xf numFmtId="0" fontId="32" fillId="38" borderId="44" xfId="0" applyFont="1" applyFill="1" applyBorder="1" applyAlignment="1">
      <alignment horizontal="center" vertical="center" wrapText="1"/>
    </xf>
    <xf numFmtId="0" fontId="34" fillId="38" borderId="63" xfId="0" applyFont="1" applyFill="1" applyBorder="1" applyAlignment="1">
      <alignment horizontal="center" vertical="center" wrapText="1"/>
    </xf>
    <xf numFmtId="0" fontId="34" fillId="38" borderId="64" xfId="0" applyFont="1" applyFill="1" applyBorder="1" applyAlignment="1">
      <alignment horizontal="center" vertical="center" wrapText="1"/>
    </xf>
    <xf numFmtId="0" fontId="34" fillId="38" borderId="65" xfId="0" applyFont="1" applyFill="1" applyBorder="1" applyAlignment="1">
      <alignment horizontal="center" vertical="center" wrapText="1"/>
    </xf>
    <xf numFmtId="0" fontId="34" fillId="38" borderId="66" xfId="0" applyFont="1" applyFill="1" applyBorder="1" applyAlignment="1">
      <alignment horizontal="center" vertical="center" wrapText="1"/>
    </xf>
    <xf numFmtId="0" fontId="34" fillId="38" borderId="67" xfId="0" applyFont="1" applyFill="1" applyBorder="1" applyAlignment="1">
      <alignment horizontal="center" vertical="center" wrapText="1"/>
    </xf>
    <xf numFmtId="0" fontId="34" fillId="38" borderId="68" xfId="0" applyFont="1" applyFill="1" applyBorder="1" applyAlignment="1">
      <alignment horizontal="center" vertical="center" wrapText="1"/>
    </xf>
    <xf numFmtId="0" fontId="34" fillId="38" borderId="69" xfId="0" applyFont="1" applyFill="1" applyBorder="1" applyAlignment="1">
      <alignment horizontal="center" vertical="center" wrapText="1"/>
    </xf>
    <xf numFmtId="0" fontId="34" fillId="38" borderId="70" xfId="0" applyFont="1" applyFill="1" applyBorder="1" applyAlignment="1">
      <alignment horizontal="center" vertical="center" wrapText="1"/>
    </xf>
    <xf numFmtId="0" fontId="34" fillId="38" borderId="71" xfId="0" applyFont="1" applyFill="1" applyBorder="1" applyAlignment="1">
      <alignment horizontal="center" vertical="center" wrapText="1"/>
    </xf>
    <xf numFmtId="0" fontId="34" fillId="38" borderId="44" xfId="0" applyFont="1" applyFill="1" applyBorder="1" applyAlignment="1">
      <alignment horizontal="center" vertical="center" wrapText="1"/>
    </xf>
    <xf numFmtId="0" fontId="34" fillId="38" borderId="45" xfId="0" applyFont="1" applyFill="1" applyBorder="1" applyAlignment="1">
      <alignment horizontal="center" vertical="center" wrapText="1"/>
    </xf>
    <xf numFmtId="0" fontId="34" fillId="38" borderId="21" xfId="0" applyFont="1" applyFill="1" applyBorder="1" applyAlignment="1">
      <alignment horizontal="center" vertical="center" wrapText="1"/>
    </xf>
    <xf numFmtId="0" fontId="34" fillId="38" borderId="22" xfId="0" applyFont="1" applyFill="1" applyBorder="1" applyAlignment="1">
      <alignment horizontal="center" vertical="center" wrapText="1"/>
    </xf>
    <xf numFmtId="0" fontId="34" fillId="38" borderId="23" xfId="0" applyFont="1" applyFill="1" applyBorder="1" applyAlignment="1">
      <alignment horizontal="center" vertical="center" wrapText="1"/>
    </xf>
    <xf numFmtId="0" fontId="34" fillId="38" borderId="24" xfId="0" applyFont="1" applyFill="1" applyBorder="1" applyAlignment="1">
      <alignment horizontal="center" vertical="center" wrapText="1"/>
    </xf>
    <xf numFmtId="0" fontId="34" fillId="38" borderId="25" xfId="0" applyFont="1" applyFill="1" applyBorder="1" applyAlignment="1">
      <alignment horizontal="center" vertical="center" wrapText="1"/>
    </xf>
    <xf numFmtId="0" fontId="34" fillId="38" borderId="20" xfId="0" applyFont="1" applyFill="1" applyBorder="1" applyAlignment="1">
      <alignment horizontal="center" vertical="center" wrapText="1"/>
    </xf>
    <xf numFmtId="0" fontId="34" fillId="38" borderId="35" xfId="0" applyFont="1" applyFill="1" applyBorder="1" applyAlignment="1">
      <alignment horizontal="center" vertical="center" wrapText="1"/>
    </xf>
    <xf numFmtId="0" fontId="34" fillId="38" borderId="36" xfId="0" applyFont="1" applyFill="1" applyBorder="1" applyAlignment="1">
      <alignment horizontal="center" vertical="center" wrapText="1"/>
    </xf>
    <xf numFmtId="0" fontId="34" fillId="38" borderId="38" xfId="0" applyFont="1" applyFill="1" applyBorder="1" applyAlignment="1">
      <alignment horizontal="center" vertical="center" wrapText="1"/>
    </xf>
    <xf numFmtId="0" fontId="34" fillId="38" borderId="37" xfId="0" applyFont="1" applyFill="1" applyBorder="1" applyAlignment="1">
      <alignment horizontal="center" vertical="center" wrapText="1"/>
    </xf>
    <xf numFmtId="0" fontId="34" fillId="38" borderId="39" xfId="0" applyFont="1" applyFill="1" applyBorder="1" applyAlignment="1">
      <alignment horizontal="center" vertical="center" wrapText="1"/>
    </xf>
    <xf numFmtId="0" fontId="34" fillId="38" borderId="43" xfId="0" applyFont="1" applyFill="1" applyBorder="1" applyAlignment="1">
      <alignment horizontal="center" vertical="center" wrapText="1"/>
    </xf>
    <xf numFmtId="0" fontId="34" fillId="38" borderId="55" xfId="0" applyFont="1" applyFill="1" applyBorder="1" applyAlignment="1">
      <alignment horizontal="center" vertical="center" wrapText="1"/>
    </xf>
    <xf numFmtId="0" fontId="34" fillId="38" borderId="47" xfId="0" applyFont="1" applyFill="1" applyBorder="1" applyAlignment="1">
      <alignment horizontal="center" vertical="center" wrapText="1"/>
    </xf>
    <xf numFmtId="0" fontId="34" fillId="38" borderId="42" xfId="0" applyFont="1" applyFill="1" applyBorder="1" applyAlignment="1">
      <alignment horizontal="center" vertical="center" wrapText="1"/>
    </xf>
    <xf numFmtId="0" fontId="34" fillId="38" borderId="45" xfId="0" applyFont="1" applyFill="1" applyBorder="1" applyAlignment="1">
      <alignment wrapText="1"/>
    </xf>
    <xf numFmtId="0" fontId="34" fillId="38" borderId="25" xfId="0" applyFont="1" applyFill="1" applyBorder="1" applyAlignment="1">
      <alignment wrapText="1"/>
    </xf>
    <xf numFmtId="0" fontId="34" fillId="38" borderId="21" xfId="0" applyFont="1" applyFill="1" applyBorder="1" applyAlignment="1">
      <alignment wrapText="1"/>
    </xf>
    <xf numFmtId="0" fontId="34" fillId="40" borderId="27" xfId="0" applyFont="1" applyFill="1" applyBorder="1" applyAlignment="1">
      <alignment horizontal="center" vertical="center" wrapText="1"/>
    </xf>
    <xf numFmtId="0" fontId="34" fillId="40" borderId="31" xfId="0" applyFont="1" applyFill="1" applyBorder="1" applyAlignment="1">
      <alignment horizontal="center" vertical="center" wrapText="1"/>
    </xf>
    <xf numFmtId="0" fontId="34" fillId="40" borderId="33" xfId="0" applyFont="1" applyFill="1" applyBorder="1" applyAlignment="1">
      <alignment horizontal="center" vertical="center" wrapText="1"/>
    </xf>
    <xf numFmtId="0" fontId="34" fillId="40" borderId="30" xfId="0" applyFont="1" applyFill="1" applyBorder="1" applyAlignment="1">
      <alignment horizontal="center" vertical="center" wrapText="1"/>
    </xf>
    <xf numFmtId="0" fontId="34" fillId="40" borderId="31" xfId="0" applyFont="1" applyFill="1" applyBorder="1" applyAlignment="1">
      <alignment wrapText="1"/>
    </xf>
    <xf numFmtId="0" fontId="34" fillId="40" borderId="33" xfId="0" applyFont="1" applyFill="1" applyBorder="1" applyAlignment="1">
      <alignment wrapText="1"/>
    </xf>
    <xf numFmtId="0" fontId="34" fillId="40" borderId="29" xfId="0" applyFont="1" applyFill="1" applyBorder="1" applyAlignment="1">
      <alignment horizontal="center" vertical="center" wrapText="1"/>
    </xf>
    <xf numFmtId="0" fontId="34" fillId="40" borderId="28" xfId="0" applyFont="1" applyFill="1" applyBorder="1" applyAlignment="1">
      <alignment horizontal="center" vertical="center" wrapText="1"/>
    </xf>
    <xf numFmtId="0" fontId="34" fillId="40" borderId="72" xfId="0" applyFont="1" applyFill="1" applyBorder="1" applyAlignment="1">
      <alignment horizontal="center" vertical="center" wrapText="1"/>
    </xf>
    <xf numFmtId="0" fontId="34" fillId="40" borderId="32" xfId="0" applyFont="1" applyFill="1" applyBorder="1" applyAlignment="1">
      <alignment horizontal="center" vertical="center" wrapText="1"/>
    </xf>
    <xf numFmtId="0" fontId="34" fillId="40" borderId="34" xfId="0" applyFont="1" applyFill="1" applyBorder="1" applyAlignment="1">
      <alignment horizontal="center" vertical="center" wrapText="1"/>
    </xf>
    <xf numFmtId="0" fontId="32" fillId="38" borderId="13" xfId="0" applyFont="1" applyFill="1" applyBorder="1" applyAlignment="1">
      <alignment horizontal="center" vertical="center" wrapText="1"/>
    </xf>
    <xf numFmtId="0" fontId="24" fillId="38" borderId="16" xfId="0" applyFont="1" applyFill="1" applyBorder="1" applyAlignment="1">
      <alignment horizontal="center" vertical="center" wrapText="1"/>
    </xf>
    <xf numFmtId="0" fontId="40" fillId="38" borderId="18" xfId="0" applyFont="1" applyFill="1" applyBorder="1" applyAlignment="1">
      <alignment horizontal="center" vertical="center" textRotation="90" wrapText="1"/>
    </xf>
    <xf numFmtId="0" fontId="40" fillId="38" borderId="19" xfId="0" applyFont="1" applyFill="1" applyBorder="1" applyAlignment="1">
      <alignment horizontal="center" vertical="center" textRotation="90" wrapText="1"/>
    </xf>
    <xf numFmtId="0" fontId="37" fillId="38" borderId="18" xfId="0" applyFont="1" applyFill="1" applyBorder="1" applyAlignment="1">
      <alignment horizontal="center" vertical="center" textRotation="90" wrapText="1"/>
    </xf>
    <xf numFmtId="0" fontId="40" fillId="38" borderId="15" xfId="0" applyFont="1" applyFill="1" applyBorder="1" applyAlignment="1">
      <alignment horizontal="center" vertical="center" textRotation="90" wrapText="1"/>
    </xf>
    <xf numFmtId="0" fontId="40" fillId="35" borderId="14" xfId="0" applyFont="1" applyFill="1" applyBorder="1" applyAlignment="1">
      <alignment horizontal="center" vertical="center" textRotation="90" wrapText="1"/>
    </xf>
    <xf numFmtId="0" fontId="40" fillId="33" borderId="14" xfId="0" applyFont="1" applyFill="1" applyBorder="1" applyAlignment="1">
      <alignment horizontal="center" vertical="center" textRotation="90" wrapText="1"/>
    </xf>
    <xf numFmtId="0" fontId="28" fillId="36" borderId="20" xfId="0" applyFont="1" applyFill="1" applyBorder="1" applyAlignment="1">
      <alignment horizontal="center" vertical="center" wrapText="1"/>
    </xf>
    <xf numFmtId="0" fontId="28" fillId="36" borderId="21" xfId="0" applyFont="1" applyFill="1" applyBorder="1" applyAlignment="1">
      <alignment horizontal="center" vertical="center" wrapText="1"/>
    </xf>
    <xf numFmtId="0" fontId="28" fillId="36" borderId="22" xfId="0" applyFont="1" applyFill="1" applyBorder="1" applyAlignment="1">
      <alignment horizontal="center" vertical="center" wrapText="1"/>
    </xf>
    <xf numFmtId="0" fontId="28" fillId="36" borderId="23" xfId="0" applyFont="1" applyFill="1" applyBorder="1" applyAlignment="1">
      <alignment horizontal="center" vertical="center" wrapText="1"/>
    </xf>
    <xf numFmtId="0" fontId="28" fillId="36" borderId="24" xfId="0" applyFont="1" applyFill="1" applyBorder="1" applyAlignment="1">
      <alignment horizontal="center" vertical="center" wrapText="1"/>
    </xf>
    <xf numFmtId="0" fontId="28" fillId="36" borderId="25" xfId="0" applyFont="1" applyFill="1" applyBorder="1" applyAlignment="1">
      <alignment horizontal="center" vertical="center" wrapText="1"/>
    </xf>
    <xf numFmtId="0" fontId="28" fillId="36" borderId="26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5" fillId="0" borderId="46" xfId="0" applyFont="1" applyBorder="1" applyAlignment="1">
      <alignment horizontal="left" vertical="center" wrapText="1"/>
    </xf>
    <xf numFmtId="0" fontId="35" fillId="0" borderId="16" xfId="0" applyFont="1" applyBorder="1" applyAlignment="1">
      <alignment vertical="center" wrapText="1"/>
    </xf>
    <xf numFmtId="0" fontId="32" fillId="0" borderId="39" xfId="0" applyFont="1" applyBorder="1" applyAlignment="1">
      <alignment horizontal="left" vertical="center" wrapText="1"/>
    </xf>
    <xf numFmtId="0" fontId="41" fillId="33" borderId="14" xfId="0" applyFont="1" applyFill="1" applyBorder="1" applyAlignment="1">
      <alignment horizontal="center" vertical="center" textRotation="90" wrapText="1"/>
    </xf>
    <xf numFmtId="0" fontId="32" fillId="0" borderId="16" xfId="0" applyFont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60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8" fillId="0" borderId="16" xfId="0" applyFont="1" applyBorder="1" applyAlignment="1">
      <alignment horizontal="left" vertical="center"/>
    </xf>
    <xf numFmtId="0" fontId="16" fillId="0" borderId="37" xfId="0" applyFont="1" applyBorder="1" applyAlignment="1">
      <alignment vertical="center"/>
    </xf>
    <xf numFmtId="0" fontId="32" fillId="0" borderId="45" xfId="0" applyFont="1" applyBorder="1" applyAlignment="1">
      <alignment vertical="center"/>
    </xf>
    <xf numFmtId="0" fontId="16" fillId="0" borderId="37" xfId="0" applyFont="1" applyBorder="1" applyAlignment="1">
      <alignment horizontal="center" vertical="center"/>
    </xf>
    <xf numFmtId="0" fontId="3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8" fillId="0" borderId="42" xfId="0" applyFont="1" applyBorder="1" applyAlignment="1">
      <alignment horizontal="center" vertical="center"/>
    </xf>
    <xf numFmtId="0" fontId="34" fillId="38" borderId="70" xfId="0" applyFont="1" applyFill="1" applyBorder="1" applyAlignment="1">
      <alignment horizontal="left" vertical="center" wrapText="1"/>
    </xf>
    <xf numFmtId="0" fontId="34" fillId="38" borderId="20" xfId="0" applyFont="1" applyFill="1" applyBorder="1" applyAlignment="1">
      <alignment horizontal="left" vertical="center" wrapText="1"/>
    </xf>
    <xf numFmtId="0" fontId="34" fillId="38" borderId="39" xfId="0" applyFont="1" applyFill="1" applyBorder="1" applyAlignment="1">
      <alignment horizontal="left" vertical="center" wrapText="1"/>
    </xf>
    <xf numFmtId="0" fontId="34" fillId="40" borderId="39" xfId="0" applyFont="1" applyFill="1" applyBorder="1" applyAlignment="1">
      <alignment horizontal="left" vertical="center" wrapText="1"/>
    </xf>
    <xf numFmtId="0" fontId="34" fillId="40" borderId="20" xfId="0" applyFont="1" applyFill="1" applyBorder="1" applyAlignment="1">
      <alignment horizontal="left" vertical="center" wrapText="1"/>
    </xf>
    <xf numFmtId="0" fontId="34" fillId="40" borderId="32" xfId="0" applyFont="1" applyFill="1" applyBorder="1" applyAlignment="1">
      <alignment horizontal="left" vertical="center" wrapText="1"/>
    </xf>
    <xf numFmtId="0" fontId="0" fillId="0" borderId="6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73" xfId="0" applyBorder="1" applyAlignment="1">
      <alignment horizontal="center"/>
    </xf>
    <xf numFmtId="0" fontId="43" fillId="38" borderId="70" xfId="0" applyFont="1" applyFill="1" applyBorder="1" applyAlignment="1">
      <alignment horizontal="left" vertical="center" wrapText="1"/>
    </xf>
    <xf numFmtId="0" fontId="43" fillId="38" borderId="20" xfId="0" applyFont="1" applyFill="1" applyBorder="1" applyAlignment="1">
      <alignment horizontal="left" vertical="center" wrapText="1"/>
    </xf>
    <xf numFmtId="0" fontId="43" fillId="38" borderId="39" xfId="0" applyFont="1" applyFill="1" applyBorder="1" applyAlignment="1">
      <alignment horizontal="left" vertical="center" wrapText="1"/>
    </xf>
    <xf numFmtId="0" fontId="43" fillId="40" borderId="39" xfId="0" applyFont="1" applyFill="1" applyBorder="1" applyAlignment="1">
      <alignment horizontal="left" vertical="center" wrapText="1"/>
    </xf>
    <xf numFmtId="0" fontId="43" fillId="40" borderId="20" xfId="0" applyFont="1" applyFill="1" applyBorder="1" applyAlignment="1">
      <alignment horizontal="left" vertical="center" wrapText="1"/>
    </xf>
    <xf numFmtId="0" fontId="43" fillId="40" borderId="32" xfId="0" applyFont="1" applyFill="1" applyBorder="1" applyAlignment="1">
      <alignment horizontal="left" vertical="center" wrapText="1"/>
    </xf>
    <xf numFmtId="0" fontId="18" fillId="0" borderId="6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2" fillId="39" borderId="21" xfId="0" applyFont="1" applyFill="1" applyBorder="1" applyAlignment="1">
      <alignment horizontal="center" vertical="center" wrapText="1"/>
    </xf>
    <xf numFmtId="0" fontId="32" fillId="38" borderId="63" xfId="0" applyFont="1" applyFill="1" applyBorder="1" applyAlignment="1">
      <alignment horizontal="center" vertical="center" wrapText="1"/>
    </xf>
    <xf numFmtId="0" fontId="32" fillId="38" borderId="74" xfId="0" applyFont="1" applyFill="1" applyBorder="1" applyAlignment="1">
      <alignment horizontal="center" vertical="center" wrapText="1"/>
    </xf>
    <xf numFmtId="0" fontId="28" fillId="36" borderId="73" xfId="0" applyFont="1" applyFill="1" applyBorder="1" applyAlignment="1">
      <alignment horizontal="center" vertical="center" wrapText="1"/>
    </xf>
    <xf numFmtId="0" fontId="32" fillId="38" borderId="63" xfId="0" applyFont="1" applyFill="1" applyBorder="1" applyAlignment="1">
      <alignment horizontal="center" vertical="center"/>
    </xf>
    <xf numFmtId="0" fontId="32" fillId="38" borderId="55" xfId="0" applyFont="1" applyFill="1" applyBorder="1" applyAlignment="1">
      <alignment horizontal="center" vertical="center"/>
    </xf>
    <xf numFmtId="0" fontId="32" fillId="38" borderId="73" xfId="0" applyFont="1" applyFill="1" applyBorder="1" applyAlignment="1">
      <alignment horizontal="center" vertical="center"/>
    </xf>
    <xf numFmtId="0" fontId="32" fillId="38" borderId="75" xfId="0" applyFont="1" applyFill="1" applyBorder="1" applyAlignment="1">
      <alignment horizontal="center" vertical="center" wrapText="1"/>
    </xf>
    <xf numFmtId="0" fontId="3" fillId="36" borderId="44" xfId="0" applyFont="1" applyFill="1" applyBorder="1" applyAlignment="1">
      <alignment horizontal="center" vertical="center"/>
    </xf>
    <xf numFmtId="0" fontId="32" fillId="38" borderId="7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19" fillId="36" borderId="73" xfId="0" applyFont="1" applyFill="1" applyBorder="1" applyAlignment="1">
      <alignment horizontal="center" vertical="center" wrapText="1"/>
    </xf>
    <xf numFmtId="0" fontId="32" fillId="38" borderId="74" xfId="0" applyFont="1" applyFill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68" xfId="0" applyFont="1" applyBorder="1" applyAlignment="1">
      <alignment horizontal="right" vertical="center"/>
    </xf>
    <xf numFmtId="0" fontId="32" fillId="33" borderId="69" xfId="0" applyFont="1" applyFill="1" applyBorder="1" applyAlignment="1">
      <alignment horizontal="center" vertical="center"/>
    </xf>
    <xf numFmtId="0" fontId="32" fillId="38" borderId="70" xfId="0" applyFont="1" applyFill="1" applyBorder="1" applyAlignment="1">
      <alignment horizontal="center" vertical="center"/>
    </xf>
    <xf numFmtId="0" fontId="32" fillId="33" borderId="68" xfId="0" applyFont="1" applyFill="1" applyBorder="1" applyAlignment="1">
      <alignment horizontal="center" vertical="center"/>
    </xf>
    <xf numFmtId="0" fontId="32" fillId="38" borderId="71" xfId="0" applyFont="1" applyFill="1" applyBorder="1" applyAlignment="1">
      <alignment horizontal="center" vertical="center"/>
    </xf>
    <xf numFmtId="0" fontId="32" fillId="39" borderId="65" xfId="0" applyFont="1" applyFill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33" borderId="69" xfId="0" applyFont="1" applyFill="1" applyBorder="1" applyAlignment="1">
      <alignment horizontal="right" vertical="center"/>
    </xf>
    <xf numFmtId="0" fontId="32" fillId="38" borderId="70" xfId="0" applyFont="1" applyFill="1" applyBorder="1" applyAlignment="1">
      <alignment horizontal="right" vertical="center"/>
    </xf>
    <xf numFmtId="0" fontId="18" fillId="0" borderId="73" xfId="0" applyFont="1" applyBorder="1" applyAlignment="1">
      <alignment horizontal="center"/>
    </xf>
    <xf numFmtId="0" fontId="32" fillId="39" borderId="67" xfId="0" applyFont="1" applyFill="1" applyBorder="1" applyAlignment="1">
      <alignment horizontal="center" vertical="center"/>
    </xf>
    <xf numFmtId="0" fontId="32" fillId="39" borderId="37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center" vertical="center"/>
    </xf>
    <xf numFmtId="49" fontId="44" fillId="0" borderId="0" xfId="0" applyNumberFormat="1" applyFont="1" applyAlignment="1">
      <alignment horizontal="center"/>
    </xf>
    <xf numFmtId="0" fontId="29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textRotation="90" wrapText="1"/>
    </xf>
    <xf numFmtId="0" fontId="28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left" vertical="center"/>
    </xf>
    <xf numFmtId="0" fontId="34" fillId="38" borderId="39" xfId="0" applyFont="1" applyFill="1" applyBorder="1" applyAlignment="1">
      <alignment horizontal="center" vertical="center"/>
    </xf>
    <xf numFmtId="0" fontId="34" fillId="39" borderId="35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4" fillId="33" borderId="38" xfId="0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34" fillId="33" borderId="42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4" fillId="38" borderId="35" xfId="0" applyFont="1" applyFill="1" applyBorder="1" applyAlignment="1">
      <alignment horizontal="center" vertical="center"/>
    </xf>
    <xf numFmtId="0" fontId="34" fillId="38" borderId="43" xfId="0" applyFont="1" applyFill="1" applyBorder="1" applyAlignment="1">
      <alignment horizontal="center" vertical="center"/>
    </xf>
    <xf numFmtId="0" fontId="34" fillId="33" borderId="36" xfId="0" applyFont="1" applyFill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26" xfId="0" applyFont="1" applyBorder="1" applyAlignment="1">
      <alignment horizontal="left" vertical="center" wrapText="1"/>
    </xf>
    <xf numFmtId="0" fontId="34" fillId="39" borderId="45" xfId="0" applyFont="1" applyFill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33" borderId="25" xfId="0" applyFont="1" applyFill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 wrapText="1"/>
    </xf>
    <xf numFmtId="0" fontId="34" fillId="39" borderId="47" xfId="0" applyFont="1" applyFill="1" applyBorder="1" applyAlignment="1">
      <alignment horizontal="center" vertical="center"/>
    </xf>
    <xf numFmtId="0" fontId="34" fillId="0" borderId="47" xfId="0" applyFont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34" fillId="38" borderId="44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left" vertical="center" wrapText="1"/>
    </xf>
    <xf numFmtId="0" fontId="34" fillId="0" borderId="52" xfId="0" applyFont="1" applyBorder="1" applyAlignment="1">
      <alignment horizontal="center"/>
    </xf>
    <xf numFmtId="0" fontId="34" fillId="0" borderId="42" xfId="0" applyFont="1" applyBorder="1" applyAlignment="1">
      <alignment horizontal="center" vertical="center"/>
    </xf>
    <xf numFmtId="0" fontId="34" fillId="41" borderId="43" xfId="0" applyFont="1" applyFill="1" applyBorder="1" applyAlignment="1">
      <alignment horizontal="center" vertical="center"/>
    </xf>
    <xf numFmtId="0" fontId="34" fillId="38" borderId="26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left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33" borderId="38" xfId="0" applyFont="1" applyFill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33" borderId="42" xfId="0" applyFont="1" applyFill="1" applyBorder="1" applyAlignment="1">
      <alignment horizontal="center" vertical="center" wrapText="1"/>
    </xf>
    <xf numFmtId="0" fontId="34" fillId="33" borderId="36" xfId="0" applyFont="1" applyFill="1" applyBorder="1" applyAlignment="1">
      <alignment horizontal="center" vertical="center" wrapText="1"/>
    </xf>
    <xf numFmtId="0" fontId="34" fillId="0" borderId="43" xfId="0" applyFont="1" applyBorder="1" applyAlignment="1">
      <alignment vertical="top" wrapText="1"/>
    </xf>
    <xf numFmtId="0" fontId="34" fillId="0" borderId="24" xfId="0" applyFont="1" applyBorder="1" applyAlignment="1">
      <alignment horizontal="center" vertical="center" wrapText="1"/>
    </xf>
    <xf numFmtId="0" fontId="34" fillId="33" borderId="24" xfId="0" applyFont="1" applyFill="1" applyBorder="1" applyAlignment="1">
      <alignment horizontal="center" vertical="center" wrapText="1"/>
    </xf>
    <xf numFmtId="0" fontId="34" fillId="33" borderId="41" xfId="0" applyFont="1" applyFill="1" applyBorder="1" applyAlignment="1">
      <alignment horizontal="center" vertical="center" wrapText="1"/>
    </xf>
    <xf numFmtId="0" fontId="34" fillId="39" borderId="35" xfId="0" applyFont="1" applyFill="1" applyBorder="1" applyAlignment="1">
      <alignment horizontal="center" vertical="center" wrapText="1"/>
    </xf>
    <xf numFmtId="0" fontId="34" fillId="38" borderId="26" xfId="0" applyFont="1" applyFill="1" applyBorder="1" applyAlignment="1">
      <alignment horizontal="center" vertical="center" wrapText="1"/>
    </xf>
    <xf numFmtId="0" fontId="34" fillId="0" borderId="46" xfId="0" applyFont="1" applyBorder="1" applyAlignment="1">
      <alignment horizontal="left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36" borderId="20" xfId="0" applyFont="1" applyFill="1" applyBorder="1" applyAlignment="1">
      <alignment horizontal="center" vertical="center" wrapText="1"/>
    </xf>
    <xf numFmtId="0" fontId="34" fillId="36" borderId="21" xfId="0" applyFont="1" applyFill="1" applyBorder="1" applyAlignment="1">
      <alignment horizontal="center" vertical="center" wrapText="1"/>
    </xf>
    <xf numFmtId="0" fontId="34" fillId="36" borderId="22" xfId="0" applyFont="1" applyFill="1" applyBorder="1" applyAlignment="1">
      <alignment horizontal="center" vertical="center" wrapText="1"/>
    </xf>
    <xf numFmtId="0" fontId="34" fillId="36" borderId="23" xfId="0" applyFont="1" applyFill="1" applyBorder="1" applyAlignment="1">
      <alignment horizontal="center" vertical="center" wrapText="1"/>
    </xf>
    <xf numFmtId="0" fontId="34" fillId="36" borderId="24" xfId="0" applyFont="1" applyFill="1" applyBorder="1" applyAlignment="1">
      <alignment horizontal="center" vertical="center" wrapText="1"/>
    </xf>
    <xf numFmtId="0" fontId="34" fillId="36" borderId="25" xfId="0" applyFont="1" applyFill="1" applyBorder="1" applyAlignment="1">
      <alignment horizontal="center" vertical="center" wrapText="1"/>
    </xf>
    <xf numFmtId="0" fontId="34" fillId="36" borderId="26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34" fillId="0" borderId="26" xfId="0" applyFont="1" applyBorder="1" applyAlignment="1">
      <alignment horizontal="left" vertical="center"/>
    </xf>
    <xf numFmtId="0" fontId="34" fillId="39" borderId="25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38" borderId="21" xfId="0" applyFont="1" applyFill="1" applyBorder="1" applyAlignment="1">
      <alignment horizontal="center" vertical="center"/>
    </xf>
    <xf numFmtId="0" fontId="34" fillId="33" borderId="24" xfId="0" applyFont="1" applyFill="1" applyBorder="1" applyAlignment="1">
      <alignment horizontal="center" vertical="center"/>
    </xf>
    <xf numFmtId="0" fontId="34" fillId="38" borderId="20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33" borderId="22" xfId="0" applyFont="1" applyFill="1" applyBorder="1" applyAlignment="1">
      <alignment horizontal="center" vertical="center"/>
    </xf>
    <xf numFmtId="0" fontId="34" fillId="38" borderId="55" xfId="0" applyFont="1" applyFill="1" applyBorder="1" applyAlignment="1">
      <alignment horizontal="center" vertical="center"/>
    </xf>
    <xf numFmtId="0" fontId="34" fillId="39" borderId="25" xfId="0" applyFont="1" applyFill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/>
    </xf>
    <xf numFmtId="0" fontId="34" fillId="0" borderId="46" xfId="0" applyFont="1" applyBorder="1" applyAlignment="1">
      <alignment horizontal="left" vertical="center"/>
    </xf>
    <xf numFmtId="0" fontId="34" fillId="38" borderId="75" xfId="0" applyFont="1" applyFill="1" applyBorder="1" applyAlignment="1">
      <alignment horizontal="center" vertical="center"/>
    </xf>
    <xf numFmtId="0" fontId="34" fillId="39" borderId="41" xfId="0" applyFont="1" applyFill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33" borderId="51" xfId="0" applyFont="1" applyFill="1" applyBorder="1" applyAlignment="1">
      <alignment horizontal="center" vertical="center"/>
    </xf>
    <xf numFmtId="0" fontId="34" fillId="38" borderId="0" xfId="0" applyFont="1" applyFill="1" applyBorder="1" applyAlignment="1">
      <alignment horizontal="center" vertical="center"/>
    </xf>
    <xf numFmtId="0" fontId="34" fillId="33" borderId="50" xfId="0" applyFont="1" applyFill="1" applyBorder="1" applyAlignment="1">
      <alignment horizontal="center" vertical="center"/>
    </xf>
    <xf numFmtId="0" fontId="34" fillId="38" borderId="56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38" borderId="61" xfId="0" applyFont="1" applyFill="1" applyBorder="1" applyAlignment="1">
      <alignment horizontal="center" vertical="center"/>
    </xf>
    <xf numFmtId="0" fontId="34" fillId="33" borderId="49" xfId="0" applyFont="1" applyFill="1" applyBorder="1" applyAlignment="1">
      <alignment horizontal="center" vertical="center"/>
    </xf>
    <xf numFmtId="0" fontId="30" fillId="36" borderId="73" xfId="0" applyFont="1" applyFill="1" applyBorder="1" applyAlignment="1">
      <alignment horizontal="center" vertical="center"/>
    </xf>
    <xf numFmtId="0" fontId="30" fillId="36" borderId="77" xfId="0" applyFont="1" applyFill="1" applyBorder="1" applyAlignment="1">
      <alignment horizontal="center" vertical="center"/>
    </xf>
    <xf numFmtId="0" fontId="30" fillId="36" borderId="10" xfId="0" applyFont="1" applyFill="1" applyBorder="1" applyAlignment="1">
      <alignment horizontal="center" vertical="center"/>
    </xf>
    <xf numFmtId="0" fontId="30" fillId="36" borderId="11" xfId="0" applyFont="1" applyFill="1" applyBorder="1" applyAlignment="1">
      <alignment horizontal="center" vertical="center"/>
    </xf>
    <xf numFmtId="0" fontId="30" fillId="36" borderId="78" xfId="0" applyFont="1" applyFill="1" applyBorder="1" applyAlignment="1">
      <alignment horizontal="center" vertical="center"/>
    </xf>
    <xf numFmtId="0" fontId="30" fillId="36" borderId="79" xfId="0" applyFont="1" applyFill="1" applyBorder="1" applyAlignment="1">
      <alignment horizontal="center" vertical="center"/>
    </xf>
    <xf numFmtId="0" fontId="30" fillId="36" borderId="80" xfId="0" applyFont="1" applyFill="1" applyBorder="1" applyAlignment="1">
      <alignment horizontal="center" vertical="center"/>
    </xf>
    <xf numFmtId="0" fontId="30" fillId="36" borderId="48" xfId="0" applyFont="1" applyFill="1" applyBorder="1" applyAlignment="1">
      <alignment horizontal="center" vertical="center"/>
    </xf>
    <xf numFmtId="0" fontId="30" fillId="37" borderId="27" xfId="0" applyFont="1" applyFill="1" applyBorder="1" applyAlignment="1">
      <alignment horizontal="center" vertical="center"/>
    </xf>
    <xf numFmtId="0" fontId="30" fillId="37" borderId="28" xfId="0" applyFont="1" applyFill="1" applyBorder="1" applyAlignment="1">
      <alignment horizontal="center" vertical="center"/>
    </xf>
    <xf numFmtId="0" fontId="30" fillId="37" borderId="29" xfId="0" applyFont="1" applyFill="1" applyBorder="1" applyAlignment="1">
      <alignment horizontal="center" vertical="center"/>
    </xf>
    <xf numFmtId="0" fontId="30" fillId="37" borderId="30" xfId="0" applyFont="1" applyFill="1" applyBorder="1" applyAlignment="1">
      <alignment horizontal="center" vertical="center"/>
    </xf>
    <xf numFmtId="0" fontId="30" fillId="37" borderId="31" xfId="0" applyFont="1" applyFill="1" applyBorder="1" applyAlignment="1">
      <alignment horizontal="center" vertical="center"/>
    </xf>
    <xf numFmtId="0" fontId="30" fillId="37" borderId="32" xfId="0" applyFont="1" applyFill="1" applyBorder="1" applyAlignment="1">
      <alignment horizontal="center" vertical="center"/>
    </xf>
    <xf numFmtId="0" fontId="30" fillId="37" borderId="33" xfId="0" applyFont="1" applyFill="1" applyBorder="1" applyAlignment="1">
      <alignment horizontal="center" vertical="center"/>
    </xf>
    <xf numFmtId="0" fontId="30" fillId="37" borderId="34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left" vertical="center" wrapText="1"/>
    </xf>
    <xf numFmtId="0" fontId="34" fillId="0" borderId="26" xfId="0" applyFont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left" vertical="center"/>
    </xf>
    <xf numFmtId="0" fontId="34" fillId="38" borderId="27" xfId="0" applyFont="1" applyFill="1" applyBorder="1" applyAlignment="1">
      <alignment horizontal="center" vertical="center"/>
    </xf>
    <xf numFmtId="0" fontId="34" fillId="38" borderId="48" xfId="0" applyFont="1" applyFill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33" borderId="29" xfId="0" applyFont="1" applyFill="1" applyBorder="1" applyAlignment="1">
      <alignment horizontal="center" vertical="center"/>
    </xf>
    <xf numFmtId="0" fontId="34" fillId="38" borderId="32" xfId="0" applyFont="1" applyFill="1" applyBorder="1" applyAlignment="1">
      <alignment horizontal="center" vertical="center"/>
    </xf>
    <xf numFmtId="0" fontId="30" fillId="36" borderId="16" xfId="0" applyFont="1" applyFill="1" applyBorder="1" applyAlignment="1">
      <alignment horizontal="center" vertical="center"/>
    </xf>
    <xf numFmtId="0" fontId="30" fillId="36" borderId="17" xfId="0" applyFont="1" applyFill="1" applyBorder="1" applyAlignment="1">
      <alignment horizontal="center" vertical="center"/>
    </xf>
    <xf numFmtId="0" fontId="30" fillId="36" borderId="14" xfId="0" applyFont="1" applyFill="1" applyBorder="1" applyAlignment="1">
      <alignment horizontal="center" vertical="center"/>
    </xf>
    <xf numFmtId="0" fontId="30" fillId="36" borderId="15" xfId="0" applyFont="1" applyFill="1" applyBorder="1" applyAlignment="1">
      <alignment horizontal="center" vertical="center"/>
    </xf>
    <xf numFmtId="0" fontId="30" fillId="36" borderId="12" xfId="0" applyFont="1" applyFill="1" applyBorder="1" applyAlignment="1">
      <alignment horizontal="center" vertical="center"/>
    </xf>
    <xf numFmtId="0" fontId="30" fillId="36" borderId="18" xfId="0" applyFont="1" applyFill="1" applyBorder="1" applyAlignment="1">
      <alignment horizontal="center" vertical="center"/>
    </xf>
    <xf numFmtId="0" fontId="30" fillId="36" borderId="19" xfId="0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0" fontId="30" fillId="34" borderId="17" xfId="0" applyFont="1" applyFill="1" applyBorder="1" applyAlignment="1">
      <alignment horizontal="center" vertical="center"/>
    </xf>
    <xf numFmtId="0" fontId="30" fillId="34" borderId="14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34" borderId="18" xfId="0" applyFont="1" applyFill="1" applyBorder="1" applyAlignment="1">
      <alignment horizontal="center" vertical="center"/>
    </xf>
    <xf numFmtId="0" fontId="30" fillId="34" borderId="19" xfId="0" applyFont="1" applyFill="1" applyBorder="1" applyAlignment="1">
      <alignment horizontal="center" vertical="center"/>
    </xf>
    <xf numFmtId="0" fontId="30" fillId="38" borderId="13" xfId="0" applyFont="1" applyFill="1" applyBorder="1" applyAlignment="1">
      <alignment horizontal="center" vertical="center"/>
    </xf>
    <xf numFmtId="0" fontId="34" fillId="0" borderId="60" xfId="0" applyFont="1" applyBorder="1" applyAlignment="1">
      <alignment vertical="center" wrapText="1"/>
    </xf>
    <xf numFmtId="0" fontId="34" fillId="0" borderId="13" xfId="0" applyFont="1" applyBorder="1" applyAlignment="1">
      <alignment vertical="center" wrapText="1"/>
    </xf>
    <xf numFmtId="0" fontId="34" fillId="0" borderId="18" xfId="0" applyFont="1" applyBorder="1" applyAlignment="1">
      <alignment vertical="center" wrapText="1"/>
    </xf>
    <xf numFmtId="0" fontId="34" fillId="38" borderId="60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0" fillId="38" borderId="16" xfId="0" applyFont="1" applyFill="1" applyBorder="1" applyAlignment="1">
      <alignment horizontal="center" vertical="center" wrapText="1"/>
    </xf>
    <xf numFmtId="0" fontId="30" fillId="38" borderId="16" xfId="0" applyFont="1" applyFill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vertical="distributed"/>
    </xf>
    <xf numFmtId="0" fontId="32" fillId="0" borderId="0" xfId="0" applyFont="1" applyAlignment="1">
      <alignment vertical="distributed"/>
    </xf>
    <xf numFmtId="0" fontId="21" fillId="0" borderId="0" xfId="0" applyFont="1" applyAlignment="1">
      <alignment vertical="distributed"/>
    </xf>
    <xf numFmtId="0" fontId="28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1" fillId="0" borderId="6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34" fillId="39" borderId="42" xfId="0" applyFont="1" applyFill="1" applyBorder="1" applyAlignment="1">
      <alignment horizontal="center" vertical="center" wrapText="1"/>
    </xf>
    <xf numFmtId="0" fontId="34" fillId="39" borderId="21" xfId="0" applyFont="1" applyFill="1" applyBorder="1" applyAlignment="1">
      <alignment horizontal="center" vertical="center" wrapText="1"/>
    </xf>
    <xf numFmtId="0" fontId="34" fillId="38" borderId="74" xfId="0" applyFont="1" applyFill="1" applyBorder="1" applyAlignment="1">
      <alignment horizontal="center" vertical="center" wrapText="1"/>
    </xf>
    <xf numFmtId="0" fontId="34" fillId="36" borderId="73" xfId="0" applyFont="1" applyFill="1" applyBorder="1" applyAlignment="1">
      <alignment horizontal="center" vertical="center" wrapText="1"/>
    </xf>
    <xf numFmtId="0" fontId="34" fillId="38" borderId="63" xfId="0" applyFont="1" applyFill="1" applyBorder="1" applyAlignment="1">
      <alignment horizontal="center" vertical="center"/>
    </xf>
    <xf numFmtId="0" fontId="34" fillId="38" borderId="73" xfId="0" applyFont="1" applyFill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8" xfId="0" applyFont="1" applyBorder="1" applyAlignment="1">
      <alignment horizontal="right" vertical="center"/>
    </xf>
    <xf numFmtId="0" fontId="34" fillId="33" borderId="69" xfId="0" applyFont="1" applyFill="1" applyBorder="1" applyAlignment="1">
      <alignment horizontal="center" vertical="center"/>
    </xf>
    <xf numFmtId="0" fontId="34" fillId="38" borderId="70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4" fillId="33" borderId="68" xfId="0" applyFont="1" applyFill="1" applyBorder="1" applyAlignment="1">
      <alignment horizontal="center" vertical="center"/>
    </xf>
    <xf numFmtId="0" fontId="34" fillId="38" borderId="71" xfId="0" applyFont="1" applyFill="1" applyBorder="1" applyAlignment="1">
      <alignment horizontal="center" vertical="center"/>
    </xf>
    <xf numFmtId="0" fontId="34" fillId="33" borderId="69" xfId="0" applyFont="1" applyFill="1" applyBorder="1" applyAlignment="1">
      <alignment horizontal="right" vertical="center"/>
    </xf>
    <xf numFmtId="0" fontId="34" fillId="38" borderId="70" xfId="0" applyFont="1" applyFill="1" applyBorder="1" applyAlignment="1">
      <alignment horizontal="right" vertical="center"/>
    </xf>
    <xf numFmtId="0" fontId="34" fillId="39" borderId="67" xfId="0" applyFont="1" applyFill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39" borderId="37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/>
    </xf>
    <xf numFmtId="49" fontId="44" fillId="0" borderId="0" xfId="0" applyNumberFormat="1" applyFont="1" applyBorder="1" applyAlignment="1">
      <alignment horizontal="center"/>
    </xf>
    <xf numFmtId="0" fontId="32" fillId="38" borderId="34" xfId="0" applyFont="1" applyFill="1" applyBorder="1" applyAlignment="1">
      <alignment horizontal="center" vertical="center"/>
    </xf>
    <xf numFmtId="0" fontId="34" fillId="36" borderId="74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32" fillId="36" borderId="37" xfId="0" applyFont="1" applyFill="1" applyBorder="1" applyAlignment="1">
      <alignment horizontal="center" vertical="center"/>
    </xf>
    <xf numFmtId="0" fontId="30" fillId="36" borderId="46" xfId="0" applyFont="1" applyFill="1" applyBorder="1" applyAlignment="1">
      <alignment horizontal="left" vertical="center" wrapText="1"/>
    </xf>
    <xf numFmtId="0" fontId="34" fillId="36" borderId="36" xfId="0" applyFont="1" applyFill="1" applyBorder="1" applyAlignment="1">
      <alignment horizontal="center" vertical="center" wrapText="1"/>
    </xf>
    <xf numFmtId="0" fontId="34" fillId="36" borderId="37" xfId="0" applyFont="1" applyFill="1" applyBorder="1" applyAlignment="1">
      <alignment horizontal="center" vertical="center" wrapText="1"/>
    </xf>
    <xf numFmtId="0" fontId="34" fillId="36" borderId="38" xfId="0" applyFont="1" applyFill="1" applyBorder="1" applyAlignment="1">
      <alignment horizontal="center" vertical="center" wrapText="1"/>
    </xf>
    <xf numFmtId="0" fontId="34" fillId="36" borderId="39" xfId="0" applyFont="1" applyFill="1" applyBorder="1" applyAlignment="1">
      <alignment horizontal="center" vertical="center" wrapText="1"/>
    </xf>
    <xf numFmtId="0" fontId="34" fillId="36" borderId="40" xfId="0" applyFont="1" applyFill="1" applyBorder="1" applyAlignment="1">
      <alignment horizontal="center" vertical="center" wrapText="1"/>
    </xf>
    <xf numFmtId="0" fontId="34" fillId="36" borderId="41" xfId="0" applyFont="1" applyFill="1" applyBorder="1" applyAlignment="1">
      <alignment horizontal="center" vertical="center" wrapText="1"/>
    </xf>
    <xf numFmtId="0" fontId="34" fillId="36" borderId="42" xfId="0" applyFont="1" applyFill="1" applyBorder="1" applyAlignment="1">
      <alignment horizontal="center" vertical="center" wrapText="1"/>
    </xf>
    <xf numFmtId="0" fontId="34" fillId="36" borderId="43" xfId="0" applyFont="1" applyFill="1" applyBorder="1" applyAlignment="1">
      <alignment horizontal="center" vertical="center" wrapText="1"/>
    </xf>
    <xf numFmtId="0" fontId="32" fillId="36" borderId="52" xfId="0" applyFont="1" applyFill="1" applyBorder="1" applyAlignment="1">
      <alignment horizontal="center" vertical="center"/>
    </xf>
    <xf numFmtId="0" fontId="28" fillId="36" borderId="74" xfId="0" applyFont="1" applyFill="1" applyBorder="1" applyAlignment="1">
      <alignment horizontal="left" vertical="center"/>
    </xf>
    <xf numFmtId="0" fontId="32" fillId="36" borderId="74" xfId="0" applyFont="1" applyFill="1" applyBorder="1" applyAlignment="1">
      <alignment horizontal="center" vertical="center"/>
    </xf>
    <xf numFmtId="0" fontId="32" fillId="36" borderId="41" xfId="0" applyFont="1" applyFill="1" applyBorder="1" applyAlignment="1">
      <alignment horizontal="center" vertical="center"/>
    </xf>
    <xf numFmtId="0" fontId="32" fillId="36" borderId="54" xfId="0" applyFont="1" applyFill="1" applyBorder="1" applyAlignment="1">
      <alignment horizontal="center" vertical="center"/>
    </xf>
    <xf numFmtId="0" fontId="32" fillId="36" borderId="58" xfId="0" applyFont="1" applyFill="1" applyBorder="1" applyAlignment="1">
      <alignment horizontal="center" vertical="center"/>
    </xf>
    <xf numFmtId="0" fontId="32" fillId="36" borderId="59" xfId="0" applyFont="1" applyFill="1" applyBorder="1" applyAlignment="1">
      <alignment horizontal="center" vertical="center"/>
    </xf>
    <xf numFmtId="0" fontId="32" fillId="36" borderId="40" xfId="0" applyFont="1" applyFill="1" applyBorder="1" applyAlignment="1">
      <alignment horizontal="center" vertical="center"/>
    </xf>
    <xf numFmtId="0" fontId="32" fillId="36" borderId="53" xfId="0" applyFont="1" applyFill="1" applyBorder="1" applyAlignment="1">
      <alignment horizontal="center" vertical="center"/>
    </xf>
    <xf numFmtId="0" fontId="32" fillId="36" borderId="46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28" fillId="37" borderId="73" xfId="0" applyFont="1" applyFill="1" applyBorder="1" applyAlignment="1">
      <alignment horizontal="center" vertical="center"/>
    </xf>
    <xf numFmtId="0" fontId="28" fillId="37" borderId="25" xfId="0" applyFont="1" applyFill="1" applyBorder="1" applyAlignment="1">
      <alignment horizontal="center" vertical="center"/>
    </xf>
    <xf numFmtId="0" fontId="28" fillId="37" borderId="24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37" borderId="45" xfId="0" applyFont="1" applyFill="1" applyBorder="1" applyAlignment="1">
      <alignment horizontal="center" vertical="center"/>
    </xf>
    <xf numFmtId="0" fontId="28" fillId="37" borderId="20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8" fillId="37" borderId="26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distributed"/>
    </xf>
    <xf numFmtId="0" fontId="45" fillId="0" borderId="0" xfId="0" applyFont="1" applyAlignment="1">
      <alignment vertical="distributed"/>
    </xf>
    <xf numFmtId="0" fontId="45" fillId="0" borderId="0" xfId="0" applyFont="1" applyBorder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32" fillId="0" borderId="20" xfId="0" applyFont="1" applyBorder="1" applyAlignment="1">
      <alignment horizontal="left" vertical="center"/>
    </xf>
    <xf numFmtId="0" fontId="28" fillId="38" borderId="13" xfId="0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3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distributed" wrapText="1"/>
    </xf>
    <xf numFmtId="0" fontId="30" fillId="0" borderId="0" xfId="0" applyFont="1" applyAlignment="1">
      <alignment vertical="distributed"/>
    </xf>
    <xf numFmtId="0" fontId="30" fillId="0" borderId="81" xfId="0" applyFont="1" applyBorder="1" applyAlignment="1">
      <alignment vertical="distributed" wrapText="1"/>
    </xf>
    <xf numFmtId="0" fontId="0" fillId="0" borderId="81" xfId="0" applyBorder="1" applyAlignment="1">
      <alignment vertical="distributed" wrapText="1"/>
    </xf>
    <xf numFmtId="0" fontId="38" fillId="0" borderId="60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38" fillId="0" borderId="72" xfId="0" applyFont="1" applyBorder="1" applyAlignment="1">
      <alignment horizontal="left" vertical="center" wrapText="1"/>
    </xf>
    <xf numFmtId="0" fontId="38" fillId="0" borderId="33" xfId="0" applyFont="1" applyBorder="1" applyAlignment="1">
      <alignment horizontal="left" vertical="center"/>
    </xf>
    <xf numFmtId="0" fontId="32" fillId="0" borderId="60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29" fillId="34" borderId="60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0" fillId="0" borderId="16" xfId="0" applyFont="1" applyBorder="1" applyAlignment="1">
      <alignment horizontal="left" vertical="center"/>
    </xf>
    <xf numFmtId="0" fontId="34" fillId="0" borderId="16" xfId="0" applyFont="1" applyBorder="1" applyAlignment="1">
      <alignment vertical="center"/>
    </xf>
    <xf numFmtId="0" fontId="30" fillId="0" borderId="6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2" fillId="0" borderId="60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30" fillId="37" borderId="60" xfId="0" applyFont="1" applyFill="1" applyBorder="1" applyAlignment="1">
      <alignment horizontal="left" vertical="center"/>
    </xf>
    <xf numFmtId="0" fontId="34" fillId="37" borderId="13" xfId="0" applyFont="1" applyFill="1" applyBorder="1" applyAlignment="1">
      <alignment vertical="center"/>
    </xf>
    <xf numFmtId="0" fontId="30" fillId="36" borderId="23" xfId="0" applyFont="1" applyFill="1" applyBorder="1" applyAlignment="1">
      <alignment horizontal="left" vertical="center" wrapText="1"/>
    </xf>
    <xf numFmtId="0" fontId="30" fillId="36" borderId="20" xfId="0" applyFont="1" applyFill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/>
    </xf>
    <xf numFmtId="0" fontId="32" fillId="0" borderId="16" xfId="0" applyFont="1" applyBorder="1" applyAlignment="1">
      <alignment vertical="center"/>
    </xf>
    <xf numFmtId="0" fontId="28" fillId="36" borderId="60" xfId="0" applyFont="1" applyFill="1" applyBorder="1" applyAlignment="1">
      <alignment horizontal="left" vertical="center"/>
    </xf>
    <xf numFmtId="0" fontId="32" fillId="36" borderId="13" xfId="0" applyFont="1" applyFill="1" applyBorder="1" applyAlignment="1">
      <alignment vertical="center"/>
    </xf>
    <xf numFmtId="0" fontId="28" fillId="34" borderId="60" xfId="0" applyFont="1" applyFill="1" applyBorder="1" applyAlignment="1">
      <alignment horizontal="left" vertical="center"/>
    </xf>
    <xf numFmtId="0" fontId="32" fillId="34" borderId="13" xfId="0" applyFont="1" applyFill="1" applyBorder="1" applyAlignment="1">
      <alignment vertical="center"/>
    </xf>
    <xf numFmtId="0" fontId="30" fillId="0" borderId="22" xfId="0" applyFont="1" applyBorder="1" applyAlignment="1">
      <alignment horizontal="center" vertical="distributed" wrapText="1"/>
    </xf>
    <xf numFmtId="0" fontId="35" fillId="0" borderId="0" xfId="0" applyFont="1" applyBorder="1" applyAlignment="1">
      <alignment horizontal="center" vertical="distributed" wrapText="1"/>
    </xf>
    <xf numFmtId="0" fontId="35" fillId="0" borderId="21" xfId="0" applyFont="1" applyBorder="1" applyAlignment="1">
      <alignment horizontal="center" vertical="distributed" wrapText="1"/>
    </xf>
    <xf numFmtId="0" fontId="35" fillId="0" borderId="20" xfId="0" applyFont="1" applyBorder="1" applyAlignment="1">
      <alignment horizontal="center" vertical="distributed" wrapText="1"/>
    </xf>
    <xf numFmtId="0" fontId="30" fillId="36" borderId="82" xfId="0" applyFont="1" applyFill="1" applyBorder="1" applyAlignment="1">
      <alignment horizontal="left" vertical="center" wrapText="1"/>
    </xf>
    <xf numFmtId="0" fontId="30" fillId="36" borderId="79" xfId="0" applyFont="1" applyFill="1" applyBorder="1" applyAlignment="1">
      <alignment horizontal="left" vertical="center" wrapText="1"/>
    </xf>
    <xf numFmtId="0" fontId="30" fillId="0" borderId="59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0" fillId="0" borderId="83" xfId="0" applyFont="1" applyBorder="1" applyAlignment="1">
      <alignment horizontal="center" vertical="center"/>
    </xf>
    <xf numFmtId="0" fontId="30" fillId="0" borderId="81" xfId="0" applyFont="1" applyBorder="1" applyAlignment="1">
      <alignment horizontal="center" vertical="center"/>
    </xf>
    <xf numFmtId="0" fontId="30" fillId="0" borderId="84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/>
    </xf>
    <xf numFmtId="0" fontId="30" fillId="0" borderId="64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0" fontId="30" fillId="0" borderId="85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37" fillId="38" borderId="63" xfId="0" applyFont="1" applyFill="1" applyBorder="1" applyAlignment="1">
      <alignment horizontal="center" vertical="center" textRotation="90"/>
    </xf>
    <xf numFmtId="0" fontId="37" fillId="38" borderId="44" xfId="0" applyFont="1" applyFill="1" applyBorder="1" applyAlignment="1">
      <alignment horizontal="center" vertical="center" textRotation="90"/>
    </xf>
    <xf numFmtId="0" fontId="37" fillId="38" borderId="73" xfId="0" applyFont="1" applyFill="1" applyBorder="1" applyAlignment="1">
      <alignment horizontal="center" vertical="center" textRotation="90"/>
    </xf>
    <xf numFmtId="0" fontId="30" fillId="39" borderId="41" xfId="0" applyFont="1" applyFill="1" applyBorder="1" applyAlignment="1">
      <alignment horizontal="center" vertical="center" textRotation="90"/>
    </xf>
    <xf numFmtId="0" fontId="21" fillId="39" borderId="33" xfId="0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center"/>
    </xf>
    <xf numFmtId="49" fontId="26" fillId="0" borderId="0" xfId="0" applyNumberFormat="1" applyFont="1" applyAlignment="1">
      <alignment horizontal="left"/>
    </xf>
    <xf numFmtId="49" fontId="27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left"/>
    </xf>
    <xf numFmtId="0" fontId="12" fillId="0" borderId="6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25" fillId="34" borderId="1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18" fillId="0" borderId="16" xfId="0" applyFont="1" applyBorder="1" applyAlignment="1">
      <alignment vertical="center"/>
    </xf>
    <xf numFmtId="0" fontId="12" fillId="0" borderId="81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5" fillId="0" borderId="60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35" fillId="0" borderId="60" xfId="0" applyFont="1" applyBorder="1" applyAlignment="1">
      <alignment wrapText="1"/>
    </xf>
    <xf numFmtId="0" fontId="32" fillId="0" borderId="18" xfId="0" applyFont="1" applyBorder="1" applyAlignment="1">
      <alignment wrapText="1"/>
    </xf>
    <xf numFmtId="0" fontId="28" fillId="0" borderId="59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" fillId="34" borderId="60" xfId="0" applyFont="1" applyFill="1" applyBorder="1" applyAlignment="1">
      <alignment horizontal="left" vertical="center"/>
    </xf>
    <xf numFmtId="0" fontId="24" fillId="34" borderId="13" xfId="0" applyFont="1" applyFill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4" fillId="0" borderId="16" xfId="0" applyFont="1" applyBorder="1" applyAlignment="1">
      <alignment vertical="center"/>
    </xf>
    <xf numFmtId="0" fontId="3" fillId="0" borderId="6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6" borderId="60" xfId="0" applyFont="1" applyFill="1" applyBorder="1" applyAlignment="1">
      <alignment horizontal="left" vertical="center"/>
    </xf>
    <xf numFmtId="0" fontId="24" fillId="36" borderId="13" xfId="0" applyFont="1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37" borderId="72" xfId="0" applyFont="1" applyFill="1" applyBorder="1" applyAlignment="1">
      <alignment horizontal="left" vertical="center"/>
    </xf>
    <xf numFmtId="0" fontId="24" fillId="37" borderId="33" xfId="0" applyFont="1" applyFill="1" applyBorder="1" applyAlignment="1">
      <alignment vertical="center"/>
    </xf>
    <xf numFmtId="0" fontId="6" fillId="36" borderId="23" xfId="0" applyFont="1" applyFill="1" applyBorder="1" applyAlignment="1">
      <alignment horizontal="left" vertical="center" wrapText="1"/>
    </xf>
    <xf numFmtId="0" fontId="6" fillId="36" borderId="20" xfId="0" applyFont="1" applyFill="1" applyBorder="1" applyAlignment="1">
      <alignment horizontal="left" vertical="center" wrapText="1"/>
    </xf>
    <xf numFmtId="0" fontId="28" fillId="0" borderId="22" xfId="0" applyFont="1" applyBorder="1" applyAlignment="1">
      <alignment horizontal="center" vertical="distributed" wrapText="1"/>
    </xf>
    <xf numFmtId="0" fontId="19" fillId="36" borderId="23" xfId="0" applyFont="1" applyFill="1" applyBorder="1" applyAlignment="1">
      <alignment horizontal="left" vertical="center" wrapText="1"/>
    </xf>
    <xf numFmtId="0" fontId="19" fillId="36" borderId="20" xfId="0" applyFont="1" applyFill="1" applyBorder="1" applyAlignment="1">
      <alignment horizontal="left" vertical="center" wrapText="1"/>
    </xf>
    <xf numFmtId="0" fontId="28" fillId="0" borderId="67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2" fillId="38" borderId="63" xfId="0" applyFont="1" applyFill="1" applyBorder="1" applyAlignment="1">
      <alignment horizontal="center" vertical="center" textRotation="90"/>
    </xf>
    <xf numFmtId="0" fontId="42" fillId="38" borderId="44" xfId="0" applyFont="1" applyFill="1" applyBorder="1" applyAlignment="1">
      <alignment horizontal="center" vertical="center" textRotation="90"/>
    </xf>
    <xf numFmtId="0" fontId="42" fillId="38" borderId="73" xfId="0" applyFont="1" applyFill="1" applyBorder="1" applyAlignment="1">
      <alignment horizontal="center" vertical="center" textRotation="90"/>
    </xf>
    <xf numFmtId="49" fontId="0" fillId="0" borderId="0" xfId="0" applyNumberFormat="1" applyBorder="1" applyAlignment="1">
      <alignment horizontal="left"/>
    </xf>
    <xf numFmtId="0" fontId="7" fillId="0" borderId="83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6" fillId="39" borderId="41" xfId="0" applyFont="1" applyFill="1" applyBorder="1" applyAlignment="1">
      <alignment horizontal="center" vertical="center" textRotation="90"/>
    </xf>
    <xf numFmtId="0" fontId="0" fillId="39" borderId="33" xfId="0" applyFill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49" fontId="14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left"/>
    </xf>
    <xf numFmtId="0" fontId="30" fillId="0" borderId="0" xfId="0" applyFont="1" applyAlignment="1">
      <alignment horizontal="center" vertical="distributed" wrapText="1"/>
    </xf>
    <xf numFmtId="0" fontId="30" fillId="34" borderId="60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/>
    </xf>
    <xf numFmtId="0" fontId="28" fillId="0" borderId="81" xfId="0" applyFont="1" applyBorder="1" applyAlignment="1">
      <alignment vertical="distributed" wrapText="1"/>
    </xf>
    <xf numFmtId="0" fontId="48" fillId="0" borderId="81" xfId="0" applyFont="1" applyBorder="1" applyAlignment="1">
      <alignment vertical="distributed" wrapText="1"/>
    </xf>
    <xf numFmtId="0" fontId="28" fillId="0" borderId="0" xfId="0" applyFont="1" applyAlignment="1">
      <alignment vertical="distributed"/>
    </xf>
    <xf numFmtId="0" fontId="45" fillId="0" borderId="0" xfId="0" applyFont="1" applyBorder="1" applyAlignment="1">
      <alignment horizontal="center" vertical="center" wrapText="1"/>
    </xf>
    <xf numFmtId="49" fontId="29" fillId="0" borderId="0" xfId="0" applyNumberFormat="1" applyFont="1" applyAlignment="1">
      <alignment horizontal="left"/>
    </xf>
    <xf numFmtId="49" fontId="44" fillId="0" borderId="0" xfId="0" applyNumberFormat="1" applyFont="1" applyAlignment="1">
      <alignment horizontal="left"/>
    </xf>
    <xf numFmtId="0" fontId="28" fillId="0" borderId="22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left"/>
    </xf>
    <xf numFmtId="0" fontId="28" fillId="0" borderId="51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28" fillId="0" borderId="84" xfId="0" applyFont="1" applyBorder="1" applyAlignment="1">
      <alignment horizontal="center" vertical="center"/>
    </xf>
    <xf numFmtId="0" fontId="28" fillId="38" borderId="63" xfId="0" applyFont="1" applyFill="1" applyBorder="1" applyAlignment="1">
      <alignment horizontal="center" vertical="center" textRotation="90" wrapText="1"/>
    </xf>
    <xf numFmtId="0" fontId="28" fillId="38" borderId="44" xfId="0" applyFont="1" applyFill="1" applyBorder="1" applyAlignment="1">
      <alignment horizontal="center" vertical="center" textRotation="90" wrapText="1"/>
    </xf>
    <xf numFmtId="0" fontId="28" fillId="38" borderId="73" xfId="0" applyFont="1" applyFill="1" applyBorder="1" applyAlignment="1">
      <alignment horizontal="center" vertical="center" textRotation="90" wrapText="1"/>
    </xf>
    <xf numFmtId="0" fontId="34" fillId="0" borderId="60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30" fillId="36" borderId="60" xfId="0" applyFont="1" applyFill="1" applyBorder="1" applyAlignment="1">
      <alignment horizontal="left" vertical="center"/>
    </xf>
    <xf numFmtId="0" fontId="34" fillId="36" borderId="13" xfId="0" applyFont="1" applyFill="1" applyBorder="1" applyAlignment="1">
      <alignment vertical="center"/>
    </xf>
    <xf numFmtId="0" fontId="38" fillId="0" borderId="60" xfId="0" applyFont="1" applyBorder="1" applyAlignment="1">
      <alignment horizontal="left" wrapText="1"/>
    </xf>
    <xf numFmtId="0" fontId="38" fillId="0" borderId="18" xfId="0" applyFont="1" applyBorder="1" applyAlignment="1">
      <alignment horizontal="left" wrapText="1"/>
    </xf>
    <xf numFmtId="0" fontId="0" fillId="0" borderId="1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8" fillId="0" borderId="65" xfId="0" applyFont="1" applyBorder="1" applyAlignment="1">
      <alignment horizontal="center" vertical="center"/>
    </xf>
    <xf numFmtId="0" fontId="34" fillId="0" borderId="18" xfId="0" applyFont="1" applyBorder="1" applyAlignment="1">
      <alignment vertical="center" wrapText="1"/>
    </xf>
    <xf numFmtId="0" fontId="28" fillId="0" borderId="6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30" fillId="34" borderId="60" xfId="0" applyFont="1" applyFill="1" applyBorder="1" applyAlignment="1">
      <alignment horizontal="left" vertical="center"/>
    </xf>
    <xf numFmtId="0" fontId="34" fillId="34" borderId="13" xfId="0" applyFont="1" applyFill="1" applyBorder="1" applyAlignment="1">
      <alignment vertical="center"/>
    </xf>
    <xf numFmtId="0" fontId="30" fillId="36" borderId="82" xfId="0" applyFont="1" applyFill="1" applyBorder="1" applyAlignment="1">
      <alignment horizontal="left" vertical="center"/>
    </xf>
    <xf numFmtId="0" fontId="34" fillId="36" borderId="80" xfId="0" applyFont="1" applyFill="1" applyBorder="1" applyAlignment="1">
      <alignment vertical="center"/>
    </xf>
    <xf numFmtId="0" fontId="30" fillId="37" borderId="72" xfId="0" applyFont="1" applyFill="1" applyBorder="1" applyAlignment="1">
      <alignment horizontal="left" vertical="center"/>
    </xf>
    <xf numFmtId="0" fontId="34" fillId="37" borderId="33" xfId="0" applyFont="1" applyFill="1" applyBorder="1" applyAlignment="1">
      <alignment vertical="center"/>
    </xf>
    <xf numFmtId="0" fontId="27" fillId="0" borderId="65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distributed" wrapText="1"/>
    </xf>
    <xf numFmtId="0" fontId="30" fillId="0" borderId="21" xfId="0" applyFont="1" applyBorder="1" applyAlignment="1">
      <alignment horizontal="center" vertical="distributed" wrapText="1"/>
    </xf>
    <xf numFmtId="0" fontId="30" fillId="0" borderId="20" xfId="0" applyFont="1" applyBorder="1" applyAlignment="1">
      <alignment horizontal="center" vertical="distributed" wrapText="1"/>
    </xf>
    <xf numFmtId="0" fontId="30" fillId="0" borderId="20" xfId="0" applyFont="1" applyBorder="1" applyAlignment="1">
      <alignment horizontal="center" vertical="center"/>
    </xf>
    <xf numFmtId="0" fontId="28" fillId="39" borderId="41" xfId="0" applyFont="1" applyFill="1" applyBorder="1" applyAlignment="1">
      <alignment horizontal="center" vertical="center" textRotation="90"/>
    </xf>
    <xf numFmtId="0" fontId="45" fillId="39" borderId="33" xfId="0" applyFont="1" applyFill="1" applyBorder="1" applyAlignment="1">
      <alignment horizontal="center" vertical="center" textRotation="90"/>
    </xf>
    <xf numFmtId="0" fontId="28" fillId="0" borderId="85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0" fillId="0" borderId="81" xfId="0" applyFont="1" applyBorder="1" applyAlignment="1">
      <alignment vertical="distributed" wrapText="1"/>
    </xf>
    <xf numFmtId="0" fontId="34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vertical="distributed" wrapText="1"/>
    </xf>
    <xf numFmtId="0" fontId="0" fillId="0" borderId="0" xfId="0" applyAlignment="1">
      <alignment vertical="distributed" wrapText="1"/>
    </xf>
    <xf numFmtId="0" fontId="32" fillId="0" borderId="60" xfId="0" applyFont="1" applyBorder="1" applyAlignment="1">
      <alignment horizontal="left" vertical="center" wrapText="1"/>
    </xf>
    <xf numFmtId="0" fontId="32" fillId="0" borderId="60" xfId="0" applyFont="1" applyBorder="1" applyAlignment="1">
      <alignment wrapText="1"/>
    </xf>
    <xf numFmtId="0" fontId="3" fillId="0" borderId="83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2" fillId="36" borderId="23" xfId="0" applyFont="1" applyFill="1" applyBorder="1" applyAlignment="1">
      <alignment horizontal="left" vertical="center" wrapText="1"/>
    </xf>
    <xf numFmtId="0" fontId="2" fillId="36" borderId="20" xfId="0" applyFont="1" applyFill="1" applyBorder="1" applyAlignment="1">
      <alignment horizontal="left" vertical="center" wrapText="1"/>
    </xf>
    <xf numFmtId="0" fontId="34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2" fillId="36" borderId="72" xfId="0" applyFont="1" applyFill="1" applyBorder="1" applyAlignment="1">
      <alignment horizontal="left" vertical="center"/>
    </xf>
    <xf numFmtId="0" fontId="24" fillId="36" borderId="33" xfId="0" applyFont="1" applyFill="1" applyBorder="1" applyAlignment="1">
      <alignment vertical="center"/>
    </xf>
    <xf numFmtId="0" fontId="6" fillId="0" borderId="59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6" fillId="38" borderId="63" xfId="0" applyFont="1" applyFill="1" applyBorder="1" applyAlignment="1">
      <alignment horizontal="center" vertical="center" textRotation="90"/>
    </xf>
    <xf numFmtId="0" fontId="6" fillId="38" borderId="44" xfId="0" applyFont="1" applyFill="1" applyBorder="1" applyAlignment="1">
      <alignment horizontal="center" vertical="center" textRotation="90"/>
    </xf>
    <xf numFmtId="0" fontId="6" fillId="38" borderId="73" xfId="0" applyFont="1" applyFill="1" applyBorder="1" applyAlignment="1">
      <alignment horizontal="center" vertical="center" textRotation="90"/>
    </xf>
    <xf numFmtId="0" fontId="17" fillId="0" borderId="7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distributed" wrapText="1"/>
    </xf>
    <xf numFmtId="0" fontId="23" fillId="0" borderId="0" xfId="0" applyFont="1" applyBorder="1" applyAlignment="1">
      <alignment horizontal="center" vertical="distributed" wrapText="1"/>
    </xf>
    <xf numFmtId="0" fontId="23" fillId="0" borderId="21" xfId="0" applyFont="1" applyBorder="1" applyAlignment="1">
      <alignment horizontal="center" vertical="distributed" wrapText="1"/>
    </xf>
    <xf numFmtId="0" fontId="23" fillId="0" borderId="20" xfId="0" applyFont="1" applyBorder="1" applyAlignment="1">
      <alignment horizontal="center" vertical="distributed" wrapText="1"/>
    </xf>
    <xf numFmtId="0" fontId="35" fillId="0" borderId="60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17" fillId="0" borderId="60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38" fillId="0" borderId="60" xfId="0" applyFont="1" applyBorder="1" applyAlignment="1">
      <alignment horizontal="center" vertical="center" wrapText="1"/>
    </xf>
    <xf numFmtId="0" fontId="6" fillId="38" borderId="71" xfId="0" applyFont="1" applyFill="1" applyBorder="1" applyAlignment="1">
      <alignment horizontal="center" vertical="center" textRotation="90"/>
    </xf>
    <xf numFmtId="0" fontId="6" fillId="38" borderId="26" xfId="0" applyFont="1" applyFill="1" applyBorder="1" applyAlignment="1">
      <alignment horizontal="center" vertical="center" textRotation="90"/>
    </xf>
    <xf numFmtId="0" fontId="6" fillId="38" borderId="48" xfId="0" applyFont="1" applyFill="1" applyBorder="1" applyAlignment="1">
      <alignment horizontal="center" vertical="center" textRotation="90"/>
    </xf>
    <xf numFmtId="0" fontId="28" fillId="37" borderId="23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7" fillId="0" borderId="22" xfId="0" applyFont="1" applyBorder="1" applyAlignment="1">
      <alignment horizontal="center" wrapText="1"/>
    </xf>
    <xf numFmtId="0" fontId="27" fillId="0" borderId="21" xfId="0" applyFont="1" applyBorder="1" applyAlignment="1">
      <alignment horizontal="center" wrapText="1"/>
    </xf>
    <xf numFmtId="0" fontId="27" fillId="0" borderId="25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29"/>
  <sheetViews>
    <sheetView view="pageBreakPreview" zoomScale="80" zoomScaleNormal="80" zoomScaleSheetLayoutView="80" zoomScalePageLayoutView="0" workbookViewId="0" topLeftCell="A28">
      <selection activeCell="B70" sqref="B70:AE70"/>
    </sheetView>
  </sheetViews>
  <sheetFormatPr defaultColWidth="8.796875" defaultRowHeight="14.25"/>
  <cols>
    <col min="1" max="1" width="3.19921875" style="0" customWidth="1"/>
    <col min="2" max="2" width="30.69921875" style="0" customWidth="1"/>
    <col min="3" max="3" width="4.3984375" style="0" customWidth="1"/>
    <col min="4" max="4" width="5.59765625" style="0" customWidth="1"/>
    <col min="5" max="7" width="3.59765625" style="0" customWidth="1"/>
    <col min="8" max="8" width="4.19921875" style="0" customWidth="1"/>
    <col min="9" max="11" width="3.59765625" style="0" customWidth="1"/>
    <col min="12" max="12" width="3.69921875" style="0" customWidth="1"/>
    <col min="13" max="51" width="3.59765625" style="0" customWidth="1"/>
  </cols>
  <sheetData>
    <row r="1" spans="1:51" ht="15.75" customHeight="1">
      <c r="A1" s="80"/>
      <c r="B1" s="742" t="s">
        <v>201</v>
      </c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742"/>
      <c r="V1" s="81"/>
      <c r="W1" s="81"/>
      <c r="X1" s="82"/>
      <c r="Y1" s="82"/>
      <c r="Z1" s="82"/>
      <c r="AA1" s="82"/>
      <c r="AB1" s="82"/>
      <c r="AC1" s="82"/>
      <c r="AD1" s="82"/>
      <c r="AE1" s="82"/>
      <c r="AF1" s="80"/>
      <c r="AG1" s="915" t="s">
        <v>210</v>
      </c>
      <c r="AH1" s="915"/>
      <c r="AI1" s="915"/>
      <c r="AJ1" s="915"/>
      <c r="AK1" s="915"/>
      <c r="AL1" s="915"/>
      <c r="AM1" s="915"/>
      <c r="AN1" s="915"/>
      <c r="AO1" s="915"/>
      <c r="AP1" s="915"/>
      <c r="AQ1" s="915"/>
      <c r="AR1" s="915"/>
      <c r="AS1" s="915"/>
      <c r="AT1" s="915"/>
      <c r="AU1" s="915"/>
      <c r="AV1" s="915"/>
      <c r="AW1" s="915"/>
      <c r="AX1" s="915"/>
      <c r="AY1" s="915"/>
    </row>
    <row r="2" spans="1:51" ht="12.75" customHeight="1">
      <c r="A2" s="83"/>
      <c r="B2" s="82" t="s">
        <v>15</v>
      </c>
      <c r="C2" s="743" t="s">
        <v>90</v>
      </c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743"/>
      <c r="V2" s="743"/>
      <c r="W2" s="743"/>
      <c r="X2" s="743"/>
      <c r="Y2" s="743"/>
      <c r="Z2" s="743"/>
      <c r="AA2" s="743"/>
      <c r="AB2" s="743"/>
      <c r="AC2" s="743"/>
      <c r="AD2" s="743"/>
      <c r="AE2" s="743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</row>
    <row r="3" spans="1:51" ht="12" customHeight="1">
      <c r="A3" s="85"/>
      <c r="B3" s="82" t="s">
        <v>16</v>
      </c>
      <c r="C3" s="744" t="s">
        <v>121</v>
      </c>
      <c r="D3" s="744"/>
      <c r="E3" s="744"/>
      <c r="F3" s="744"/>
      <c r="G3" s="744"/>
      <c r="H3" s="744"/>
      <c r="I3" s="744"/>
      <c r="J3" s="744"/>
      <c r="K3" s="744"/>
      <c r="L3" s="744"/>
      <c r="M3" s="744"/>
      <c r="N3" s="744"/>
      <c r="O3" s="744"/>
      <c r="P3" s="744"/>
      <c r="Q3" s="744"/>
      <c r="R3" s="744"/>
      <c r="S3" s="744"/>
      <c r="T3" s="744"/>
      <c r="U3" s="744"/>
      <c r="V3" s="744"/>
      <c r="W3" s="744"/>
      <c r="X3" s="744"/>
      <c r="Y3" s="744"/>
      <c r="Z3" s="744"/>
      <c r="AA3" s="744"/>
      <c r="AB3" s="744"/>
      <c r="AC3" s="744"/>
      <c r="AD3" s="744"/>
      <c r="AE3" s="744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</row>
    <row r="4" spans="1:51" ht="12" customHeight="1">
      <c r="A4" s="85"/>
      <c r="B4" s="82" t="s">
        <v>17</v>
      </c>
      <c r="C4" s="745" t="s">
        <v>205</v>
      </c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5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</row>
    <row r="5" spans="1:51" ht="12" customHeight="1">
      <c r="A5" s="83"/>
      <c r="B5" s="82" t="s">
        <v>18</v>
      </c>
      <c r="C5" s="745" t="s">
        <v>32</v>
      </c>
      <c r="D5" s="745"/>
      <c r="E5" s="745"/>
      <c r="F5" s="745"/>
      <c r="G5" s="745"/>
      <c r="H5" s="745"/>
      <c r="I5" s="745"/>
      <c r="J5" s="745"/>
      <c r="K5" s="745"/>
      <c r="L5" s="745"/>
      <c r="M5" s="745"/>
      <c r="N5" s="745"/>
      <c r="O5" s="745"/>
      <c r="P5" s="745"/>
      <c r="Q5" s="745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</row>
    <row r="6" spans="1:51" ht="12.75" customHeight="1" thickBot="1">
      <c r="A6" s="83"/>
      <c r="B6" s="86" t="s">
        <v>19</v>
      </c>
      <c r="C6" s="726" t="s">
        <v>28</v>
      </c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86"/>
      <c r="Z6" s="86"/>
      <c r="AA6" s="86"/>
      <c r="AB6" s="86"/>
      <c r="AC6" s="86"/>
      <c r="AD6" s="86"/>
      <c r="AE6" s="86"/>
      <c r="AF6" s="87"/>
      <c r="AG6" s="87"/>
      <c r="AH6" s="87"/>
      <c r="AI6" s="87"/>
      <c r="AJ6" s="87"/>
      <c r="AK6" s="87"/>
      <c r="AL6" s="720"/>
      <c r="AM6" s="720"/>
      <c r="AN6" s="720"/>
      <c r="AO6" s="720"/>
      <c r="AP6" s="720"/>
      <c r="AQ6" s="720"/>
      <c r="AR6" s="720"/>
      <c r="AS6" s="720"/>
      <c r="AT6" s="720"/>
      <c r="AU6" s="720"/>
      <c r="AV6" s="720"/>
      <c r="AW6" s="720"/>
      <c r="AX6" s="720"/>
      <c r="AY6" s="720"/>
    </row>
    <row r="7" spans="1:51" ht="11.25" customHeight="1" thickBot="1">
      <c r="A7" s="727" t="s">
        <v>0</v>
      </c>
      <c r="B7" s="730" t="s">
        <v>21</v>
      </c>
      <c r="C7" s="736" t="s">
        <v>2</v>
      </c>
      <c r="D7" s="735" t="s">
        <v>23</v>
      </c>
      <c r="E7" s="735"/>
      <c r="F7" s="735"/>
      <c r="G7" s="735"/>
      <c r="H7" s="735"/>
      <c r="I7" s="735"/>
      <c r="J7" s="680" t="s">
        <v>3</v>
      </c>
      <c r="K7" s="681"/>
      <c r="L7" s="681"/>
      <c r="M7" s="681"/>
      <c r="N7" s="681"/>
      <c r="O7" s="681"/>
      <c r="P7" s="681"/>
      <c r="Q7" s="681"/>
      <c r="R7" s="681"/>
      <c r="S7" s="681"/>
      <c r="T7" s="681"/>
      <c r="U7" s="681"/>
      <c r="V7" s="681"/>
      <c r="W7" s="682"/>
      <c r="X7" s="680" t="s">
        <v>4</v>
      </c>
      <c r="Y7" s="681"/>
      <c r="Z7" s="681"/>
      <c r="AA7" s="681"/>
      <c r="AB7" s="681"/>
      <c r="AC7" s="681"/>
      <c r="AD7" s="681"/>
      <c r="AE7" s="681"/>
      <c r="AF7" s="681"/>
      <c r="AG7" s="681"/>
      <c r="AH7" s="681"/>
      <c r="AI7" s="681"/>
      <c r="AJ7" s="681"/>
      <c r="AK7" s="682"/>
      <c r="AL7" s="680" t="s">
        <v>5</v>
      </c>
      <c r="AM7" s="681"/>
      <c r="AN7" s="681"/>
      <c r="AO7" s="681"/>
      <c r="AP7" s="681"/>
      <c r="AQ7" s="681"/>
      <c r="AR7" s="681"/>
      <c r="AS7" s="681"/>
      <c r="AT7" s="681"/>
      <c r="AU7" s="681"/>
      <c r="AV7" s="681"/>
      <c r="AW7" s="681"/>
      <c r="AX7" s="681"/>
      <c r="AY7" s="682"/>
    </row>
    <row r="8" spans="1:51" ht="9" customHeight="1" thickBot="1">
      <c r="A8" s="728"/>
      <c r="B8" s="731"/>
      <c r="C8" s="737"/>
      <c r="D8" s="739" t="s">
        <v>6</v>
      </c>
      <c r="E8" s="733" t="s">
        <v>7</v>
      </c>
      <c r="F8" s="734"/>
      <c r="G8" s="734"/>
      <c r="H8" s="734"/>
      <c r="I8" s="734"/>
      <c r="J8" s="721">
        <v>1</v>
      </c>
      <c r="K8" s="722"/>
      <c r="L8" s="722"/>
      <c r="M8" s="722"/>
      <c r="N8" s="722"/>
      <c r="O8" s="722"/>
      <c r="P8" s="723"/>
      <c r="Q8" s="721">
        <v>2</v>
      </c>
      <c r="R8" s="722"/>
      <c r="S8" s="722"/>
      <c r="T8" s="722"/>
      <c r="U8" s="722"/>
      <c r="V8" s="722"/>
      <c r="W8" s="723"/>
      <c r="X8" s="724">
        <v>3</v>
      </c>
      <c r="Y8" s="718"/>
      <c r="Z8" s="718"/>
      <c r="AA8" s="718"/>
      <c r="AB8" s="725"/>
      <c r="AC8" s="377"/>
      <c r="AD8" s="377"/>
      <c r="AE8" s="680">
        <v>4</v>
      </c>
      <c r="AF8" s="681"/>
      <c r="AG8" s="681"/>
      <c r="AH8" s="681"/>
      <c r="AI8" s="681"/>
      <c r="AJ8" s="681"/>
      <c r="AK8" s="682"/>
      <c r="AL8" s="680">
        <v>5</v>
      </c>
      <c r="AM8" s="681"/>
      <c r="AN8" s="681"/>
      <c r="AO8" s="681"/>
      <c r="AP8" s="681"/>
      <c r="AQ8" s="681"/>
      <c r="AR8" s="682"/>
      <c r="AS8" s="680">
        <v>6</v>
      </c>
      <c r="AT8" s="681"/>
      <c r="AU8" s="681"/>
      <c r="AV8" s="681"/>
      <c r="AW8" s="681"/>
      <c r="AX8" s="681"/>
      <c r="AY8" s="682"/>
    </row>
    <row r="9" spans="1:51" ht="35.25" customHeight="1" thickBot="1">
      <c r="A9" s="729"/>
      <c r="B9" s="732"/>
      <c r="C9" s="738"/>
      <c r="D9" s="740"/>
      <c r="E9" s="88" t="s">
        <v>8</v>
      </c>
      <c r="F9" s="89" t="s">
        <v>9</v>
      </c>
      <c r="G9" s="89" t="s">
        <v>12</v>
      </c>
      <c r="H9" s="89" t="s">
        <v>13</v>
      </c>
      <c r="I9" s="90" t="s">
        <v>14</v>
      </c>
      <c r="J9" s="91" t="s">
        <v>8</v>
      </c>
      <c r="K9" s="370" t="s">
        <v>9</v>
      </c>
      <c r="L9" s="92" t="s">
        <v>12</v>
      </c>
      <c r="M9" s="92" t="s">
        <v>13</v>
      </c>
      <c r="N9" s="93" t="s">
        <v>14</v>
      </c>
      <c r="O9" s="94" t="s">
        <v>1</v>
      </c>
      <c r="P9" s="349" t="s">
        <v>2</v>
      </c>
      <c r="Q9" s="91" t="s">
        <v>8</v>
      </c>
      <c r="R9" s="370" t="s">
        <v>9</v>
      </c>
      <c r="S9" s="92" t="s">
        <v>12</v>
      </c>
      <c r="T9" s="92" t="s">
        <v>13</v>
      </c>
      <c r="U9" s="93" t="s">
        <v>14</v>
      </c>
      <c r="V9" s="94" t="s">
        <v>1</v>
      </c>
      <c r="W9" s="349" t="s">
        <v>2</v>
      </c>
      <c r="X9" s="91" t="s">
        <v>8</v>
      </c>
      <c r="Y9" s="370" t="s">
        <v>9</v>
      </c>
      <c r="Z9" s="92" t="s">
        <v>12</v>
      </c>
      <c r="AA9" s="92" t="s">
        <v>13</v>
      </c>
      <c r="AB9" s="93" t="s">
        <v>14</v>
      </c>
      <c r="AC9" s="94" t="s">
        <v>1</v>
      </c>
      <c r="AD9" s="349" t="s">
        <v>2</v>
      </c>
      <c r="AE9" s="91" t="s">
        <v>8</v>
      </c>
      <c r="AF9" s="92" t="s">
        <v>9</v>
      </c>
      <c r="AG9" s="92" t="s">
        <v>12</v>
      </c>
      <c r="AH9" s="92" t="s">
        <v>13</v>
      </c>
      <c r="AI9" s="95" t="s">
        <v>14</v>
      </c>
      <c r="AJ9" s="96" t="s">
        <v>1</v>
      </c>
      <c r="AK9" s="349" t="s">
        <v>2</v>
      </c>
      <c r="AL9" s="91" t="s">
        <v>8</v>
      </c>
      <c r="AM9" s="92" t="s">
        <v>9</v>
      </c>
      <c r="AN9" s="92" t="s">
        <v>12</v>
      </c>
      <c r="AO9" s="92" t="s">
        <v>13</v>
      </c>
      <c r="AP9" s="236" t="s">
        <v>14</v>
      </c>
      <c r="AQ9" s="96" t="s">
        <v>1</v>
      </c>
      <c r="AR9" s="349" t="s">
        <v>2</v>
      </c>
      <c r="AS9" s="91" t="s">
        <v>8</v>
      </c>
      <c r="AT9" s="92" t="s">
        <v>9</v>
      </c>
      <c r="AU9" s="92" t="s">
        <v>12</v>
      </c>
      <c r="AV9" s="92" t="s">
        <v>13</v>
      </c>
      <c r="AW9" s="95" t="s">
        <v>14</v>
      </c>
      <c r="AX9" s="96" t="s">
        <v>1</v>
      </c>
      <c r="AY9" s="349" t="s">
        <v>2</v>
      </c>
    </row>
    <row r="10" spans="1:51" ht="12" customHeight="1" thickBot="1">
      <c r="A10" s="692" t="s">
        <v>87</v>
      </c>
      <c r="B10" s="693"/>
      <c r="C10" s="694"/>
      <c r="D10" s="693"/>
      <c r="E10" s="693"/>
      <c r="F10" s="693"/>
      <c r="G10" s="693"/>
      <c r="H10" s="693"/>
      <c r="I10" s="693"/>
      <c r="J10" s="693"/>
      <c r="K10" s="693"/>
      <c r="L10" s="693"/>
      <c r="M10" s="693"/>
      <c r="N10" s="693"/>
      <c r="O10" s="693"/>
      <c r="P10" s="693"/>
      <c r="Q10" s="693"/>
      <c r="R10" s="693"/>
      <c r="S10" s="693"/>
      <c r="T10" s="693"/>
      <c r="U10" s="693"/>
      <c r="V10" s="693"/>
      <c r="W10" s="693"/>
      <c r="X10" s="693"/>
      <c r="Y10" s="693"/>
      <c r="Z10" s="693"/>
      <c r="AA10" s="693"/>
      <c r="AB10" s="693"/>
      <c r="AC10" s="693"/>
      <c r="AD10" s="693"/>
      <c r="AE10" s="693"/>
      <c r="AF10" s="693"/>
      <c r="AG10" s="693"/>
      <c r="AH10" s="693"/>
      <c r="AI10" s="693"/>
      <c r="AJ10" s="693"/>
      <c r="AK10" s="693"/>
      <c r="AL10" s="693"/>
      <c r="AM10" s="693"/>
      <c r="AN10" s="693"/>
      <c r="AO10" s="693"/>
      <c r="AP10" s="693"/>
      <c r="AQ10" s="693"/>
      <c r="AR10" s="693"/>
      <c r="AS10" s="693"/>
      <c r="AT10" s="693"/>
      <c r="AU10" s="693"/>
      <c r="AV10" s="693"/>
      <c r="AW10" s="693"/>
      <c r="AX10" s="693"/>
      <c r="AY10" s="695"/>
    </row>
    <row r="11" spans="1:51" ht="12" customHeight="1">
      <c r="A11" s="227">
        <v>1</v>
      </c>
      <c r="B11" s="228" t="s">
        <v>130</v>
      </c>
      <c r="C11" s="410">
        <v>3</v>
      </c>
      <c r="D11" s="211">
        <v>30</v>
      </c>
      <c r="E11" s="224">
        <v>30</v>
      </c>
      <c r="F11" s="224"/>
      <c r="G11" s="224"/>
      <c r="H11" s="224"/>
      <c r="I11" s="224"/>
      <c r="J11" s="225">
        <v>30</v>
      </c>
      <c r="K11" s="224"/>
      <c r="L11" s="224"/>
      <c r="M11" s="224"/>
      <c r="N11" s="224"/>
      <c r="O11" s="214" t="s">
        <v>34</v>
      </c>
      <c r="P11" s="215">
        <v>3</v>
      </c>
      <c r="Q11" s="225"/>
      <c r="R11" s="160"/>
      <c r="S11" s="160"/>
      <c r="T11" s="160"/>
      <c r="U11" s="160"/>
      <c r="V11" s="107"/>
      <c r="W11" s="215"/>
      <c r="X11" s="226"/>
      <c r="Y11" s="224"/>
      <c r="Z11" s="224"/>
      <c r="AA11" s="224"/>
      <c r="AB11" s="160"/>
      <c r="AC11" s="214"/>
      <c r="AD11" s="217"/>
      <c r="AE11" s="225"/>
      <c r="AF11" s="224"/>
      <c r="AG11" s="224"/>
      <c r="AH11" s="224"/>
      <c r="AI11" s="160"/>
      <c r="AJ11" s="107"/>
      <c r="AK11" s="206"/>
      <c r="AL11" s="226"/>
      <c r="AM11" s="224"/>
      <c r="AN11" s="224"/>
      <c r="AO11" s="224"/>
      <c r="AP11" s="160"/>
      <c r="AQ11" s="214"/>
      <c r="AR11" s="217"/>
      <c r="AS11" s="225"/>
      <c r="AT11" s="224"/>
      <c r="AU11" s="224"/>
      <c r="AV11" s="224"/>
      <c r="AW11" s="224"/>
      <c r="AX11" s="223"/>
      <c r="AY11" s="206"/>
    </row>
    <row r="12" spans="1:51" ht="12" customHeight="1">
      <c r="A12" s="152">
        <v>2</v>
      </c>
      <c r="B12" s="109" t="s">
        <v>131</v>
      </c>
      <c r="C12" s="411">
        <v>2</v>
      </c>
      <c r="D12" s="174">
        <v>30</v>
      </c>
      <c r="E12" s="175"/>
      <c r="F12" s="98"/>
      <c r="G12" s="98"/>
      <c r="H12" s="98">
        <v>30</v>
      </c>
      <c r="I12" s="98"/>
      <c r="J12" s="176"/>
      <c r="K12" s="98"/>
      <c r="L12" s="98"/>
      <c r="M12" s="98">
        <v>30</v>
      </c>
      <c r="N12" s="98"/>
      <c r="O12" s="100" t="s">
        <v>34</v>
      </c>
      <c r="P12" s="108">
        <v>2</v>
      </c>
      <c r="Q12" s="102"/>
      <c r="R12" s="106"/>
      <c r="S12" s="106"/>
      <c r="T12" s="106"/>
      <c r="U12" s="106"/>
      <c r="V12" s="107"/>
      <c r="W12" s="108"/>
      <c r="X12" s="97"/>
      <c r="Y12" s="98"/>
      <c r="Z12" s="98"/>
      <c r="AA12" s="98"/>
      <c r="AB12" s="99"/>
      <c r="AC12" s="100"/>
      <c r="AD12" s="101"/>
      <c r="AE12" s="102"/>
      <c r="AF12" s="98"/>
      <c r="AG12" s="98"/>
      <c r="AH12" s="98"/>
      <c r="AI12" s="99"/>
      <c r="AJ12" s="103"/>
      <c r="AK12" s="104"/>
      <c r="AL12" s="97"/>
      <c r="AM12" s="98"/>
      <c r="AN12" s="98"/>
      <c r="AO12" s="98"/>
      <c r="AP12" s="99"/>
      <c r="AQ12" s="100"/>
      <c r="AR12" s="101"/>
      <c r="AS12" s="102"/>
      <c r="AT12" s="98"/>
      <c r="AU12" s="98"/>
      <c r="AV12" s="98"/>
      <c r="AW12" s="98"/>
      <c r="AX12" s="105"/>
      <c r="AY12" s="104"/>
    </row>
    <row r="13" spans="1:51" ht="12" customHeight="1">
      <c r="A13" s="150">
        <v>3</v>
      </c>
      <c r="B13" s="109" t="s">
        <v>132</v>
      </c>
      <c r="C13" s="411">
        <v>3</v>
      </c>
      <c r="D13" s="177">
        <v>30</v>
      </c>
      <c r="E13" s="97"/>
      <c r="F13" s="106">
        <v>30</v>
      </c>
      <c r="G13" s="98"/>
      <c r="H13" s="98"/>
      <c r="I13" s="98"/>
      <c r="J13" s="102"/>
      <c r="K13" s="98"/>
      <c r="L13" s="98"/>
      <c r="M13" s="98"/>
      <c r="N13" s="98"/>
      <c r="O13" s="100"/>
      <c r="P13" s="108"/>
      <c r="Q13" s="102"/>
      <c r="R13" s="106">
        <v>30</v>
      </c>
      <c r="S13" s="106"/>
      <c r="T13" s="106"/>
      <c r="U13" s="106"/>
      <c r="V13" s="107" t="s">
        <v>31</v>
      </c>
      <c r="W13" s="108">
        <v>3</v>
      </c>
      <c r="X13" s="97"/>
      <c r="Y13" s="98"/>
      <c r="Z13" s="98"/>
      <c r="AA13" s="98"/>
      <c r="AB13" s="99"/>
      <c r="AC13" s="100"/>
      <c r="AD13" s="101"/>
      <c r="AE13" s="102"/>
      <c r="AF13" s="98"/>
      <c r="AG13" s="98"/>
      <c r="AH13" s="98"/>
      <c r="AI13" s="99"/>
      <c r="AJ13" s="103"/>
      <c r="AK13" s="104"/>
      <c r="AL13" s="97"/>
      <c r="AM13" s="98"/>
      <c r="AN13" s="98"/>
      <c r="AO13" s="98"/>
      <c r="AP13" s="99"/>
      <c r="AQ13" s="100"/>
      <c r="AR13" s="101"/>
      <c r="AS13" s="102"/>
      <c r="AT13" s="98"/>
      <c r="AU13" s="98"/>
      <c r="AV13" s="98"/>
      <c r="AW13" s="98"/>
      <c r="AX13" s="105"/>
      <c r="AY13" s="104"/>
    </row>
    <row r="14" spans="1:51" ht="12" customHeight="1">
      <c r="A14" s="150">
        <v>4</v>
      </c>
      <c r="B14" s="229" t="s">
        <v>35</v>
      </c>
      <c r="C14" s="222">
        <v>2</v>
      </c>
      <c r="D14" s="174">
        <v>15</v>
      </c>
      <c r="E14" s="216">
        <v>15</v>
      </c>
      <c r="F14" s="106"/>
      <c r="G14" s="212"/>
      <c r="H14" s="212"/>
      <c r="I14" s="212"/>
      <c r="J14" s="213"/>
      <c r="K14" s="212"/>
      <c r="L14" s="212"/>
      <c r="M14" s="212"/>
      <c r="N14" s="212"/>
      <c r="O14" s="214"/>
      <c r="P14" s="215"/>
      <c r="Q14" s="213">
        <v>15</v>
      </c>
      <c r="R14" s="106"/>
      <c r="S14" s="106"/>
      <c r="T14" s="106"/>
      <c r="U14" s="106"/>
      <c r="V14" s="107" t="s">
        <v>31</v>
      </c>
      <c r="W14" s="215">
        <v>2</v>
      </c>
      <c r="X14" s="216"/>
      <c r="Y14" s="212"/>
      <c r="Z14" s="212"/>
      <c r="AA14" s="212"/>
      <c r="AB14" s="106"/>
      <c r="AC14" s="214"/>
      <c r="AD14" s="217"/>
      <c r="AE14" s="213"/>
      <c r="AF14" s="212"/>
      <c r="AG14" s="212"/>
      <c r="AH14" s="212"/>
      <c r="AI14" s="106"/>
      <c r="AJ14" s="107"/>
      <c r="AK14" s="206"/>
      <c r="AL14" s="216"/>
      <c r="AM14" s="212"/>
      <c r="AN14" s="212"/>
      <c r="AO14" s="212"/>
      <c r="AP14" s="106"/>
      <c r="AQ14" s="214"/>
      <c r="AR14" s="217"/>
      <c r="AS14" s="213"/>
      <c r="AT14" s="212"/>
      <c r="AU14" s="212"/>
      <c r="AV14" s="212"/>
      <c r="AW14" s="212"/>
      <c r="AX14" s="223"/>
      <c r="AY14" s="206"/>
    </row>
    <row r="15" spans="1:51" ht="12" customHeight="1">
      <c r="A15" s="152">
        <v>5</v>
      </c>
      <c r="B15" s="208" t="s">
        <v>29</v>
      </c>
      <c r="C15" s="222">
        <v>2</v>
      </c>
      <c r="D15" s="177">
        <v>30</v>
      </c>
      <c r="E15" s="97"/>
      <c r="F15" s="106"/>
      <c r="G15" s="98"/>
      <c r="H15" s="98">
        <v>30</v>
      </c>
      <c r="I15" s="98"/>
      <c r="J15" s="102"/>
      <c r="K15" s="98"/>
      <c r="L15" s="98"/>
      <c r="M15" s="98"/>
      <c r="N15" s="98"/>
      <c r="O15" s="100"/>
      <c r="P15" s="108"/>
      <c r="Q15" s="102"/>
      <c r="R15" s="106"/>
      <c r="S15" s="106"/>
      <c r="T15" s="106"/>
      <c r="U15" s="106"/>
      <c r="V15" s="107"/>
      <c r="W15" s="108"/>
      <c r="X15" s="97"/>
      <c r="Y15" s="98"/>
      <c r="Z15" s="98"/>
      <c r="AA15" s="98">
        <v>30</v>
      </c>
      <c r="AB15" s="99"/>
      <c r="AC15" s="100" t="s">
        <v>34</v>
      </c>
      <c r="AD15" s="101">
        <v>2</v>
      </c>
      <c r="AE15" s="102"/>
      <c r="AF15" s="98"/>
      <c r="AG15" s="98"/>
      <c r="AH15" s="98"/>
      <c r="AI15" s="99"/>
      <c r="AJ15" s="103"/>
      <c r="AK15" s="104"/>
      <c r="AL15" s="97"/>
      <c r="AM15" s="98"/>
      <c r="AN15" s="98"/>
      <c r="AO15" s="98"/>
      <c r="AP15" s="99"/>
      <c r="AQ15" s="100"/>
      <c r="AR15" s="101"/>
      <c r="AS15" s="102"/>
      <c r="AT15" s="98"/>
      <c r="AU15" s="98"/>
      <c r="AV15" s="98"/>
      <c r="AW15" s="98"/>
      <c r="AX15" s="105"/>
      <c r="AY15" s="104"/>
    </row>
    <row r="16" spans="1:51" ht="12" customHeight="1">
      <c r="A16" s="230">
        <v>6</v>
      </c>
      <c r="B16" s="208" t="s">
        <v>33</v>
      </c>
      <c r="C16" s="222">
        <v>1</v>
      </c>
      <c r="D16" s="155">
        <v>15</v>
      </c>
      <c r="E16" s="106">
        <v>15</v>
      </c>
      <c r="F16" s="385"/>
      <c r="G16" s="98"/>
      <c r="H16" s="98"/>
      <c r="I16" s="98"/>
      <c r="J16" s="102"/>
      <c r="K16" s="98"/>
      <c r="L16" s="98"/>
      <c r="M16" s="98"/>
      <c r="N16" s="98"/>
      <c r="O16" s="100"/>
      <c r="P16" s="108"/>
      <c r="Q16" s="102"/>
      <c r="R16" s="106"/>
      <c r="S16" s="106"/>
      <c r="T16" s="106"/>
      <c r="U16" s="106"/>
      <c r="V16" s="107"/>
      <c r="W16" s="108"/>
      <c r="X16" s="97">
        <v>15</v>
      </c>
      <c r="Y16" s="98"/>
      <c r="Z16" s="98"/>
      <c r="AA16" s="98"/>
      <c r="AB16" s="99"/>
      <c r="AC16" s="100" t="s">
        <v>34</v>
      </c>
      <c r="AD16" s="101">
        <v>1</v>
      </c>
      <c r="AE16" s="170"/>
      <c r="AF16" s="173"/>
      <c r="AG16" s="173"/>
      <c r="AH16" s="173"/>
      <c r="AI16" s="171"/>
      <c r="AJ16" s="103"/>
      <c r="AK16" s="104"/>
      <c r="AL16" s="97"/>
      <c r="AM16" s="98"/>
      <c r="AN16" s="98"/>
      <c r="AO16" s="98"/>
      <c r="AP16" s="99"/>
      <c r="AQ16" s="100"/>
      <c r="AR16" s="101"/>
      <c r="AS16" s="102"/>
      <c r="AT16" s="98"/>
      <c r="AU16" s="98"/>
      <c r="AV16" s="98"/>
      <c r="AW16" s="98"/>
      <c r="AX16" s="105"/>
      <c r="AY16" s="104"/>
    </row>
    <row r="17" spans="1:51" ht="12" customHeight="1">
      <c r="A17" s="176">
        <v>7</v>
      </c>
      <c r="B17" s="208" t="s">
        <v>133</v>
      </c>
      <c r="C17" s="222">
        <v>2</v>
      </c>
      <c r="D17" s="155">
        <v>15</v>
      </c>
      <c r="E17" s="98">
        <v>15</v>
      </c>
      <c r="F17" s="98"/>
      <c r="G17" s="98"/>
      <c r="H17" s="98"/>
      <c r="I17" s="98"/>
      <c r="J17" s="102"/>
      <c r="K17" s="98"/>
      <c r="L17" s="98"/>
      <c r="M17" s="98"/>
      <c r="N17" s="98"/>
      <c r="O17" s="100"/>
      <c r="P17" s="101"/>
      <c r="Q17" s="102">
        <v>15</v>
      </c>
      <c r="R17" s="98"/>
      <c r="S17" s="98"/>
      <c r="T17" s="98"/>
      <c r="U17" s="98"/>
      <c r="V17" s="100" t="s">
        <v>34</v>
      </c>
      <c r="W17" s="206">
        <v>2</v>
      </c>
      <c r="X17" s="97"/>
      <c r="Y17" s="98"/>
      <c r="Z17" s="98"/>
      <c r="AA17" s="98"/>
      <c r="AB17" s="99"/>
      <c r="AC17" s="100"/>
      <c r="AD17" s="101"/>
      <c r="AE17" s="102"/>
      <c r="AF17" s="98"/>
      <c r="AG17" s="98"/>
      <c r="AH17" s="98"/>
      <c r="AI17" s="99"/>
      <c r="AJ17" s="103"/>
      <c r="AK17" s="104"/>
      <c r="AL17" s="97"/>
      <c r="AM17" s="98"/>
      <c r="AN17" s="98"/>
      <c r="AO17" s="98"/>
      <c r="AP17" s="99"/>
      <c r="AQ17" s="100"/>
      <c r="AR17" s="101"/>
      <c r="AS17" s="102"/>
      <c r="AT17" s="98"/>
      <c r="AU17" s="98"/>
      <c r="AV17" s="98"/>
      <c r="AW17" s="98"/>
      <c r="AX17" s="105"/>
      <c r="AY17" s="104"/>
    </row>
    <row r="18" spans="1:51" ht="12" customHeight="1" thickBot="1">
      <c r="A18" s="152">
        <v>8</v>
      </c>
      <c r="B18" s="208" t="s">
        <v>30</v>
      </c>
      <c r="C18" s="412">
        <v>0</v>
      </c>
      <c r="D18" s="155">
        <v>60</v>
      </c>
      <c r="E18" s="98"/>
      <c r="F18" s="98">
        <v>60</v>
      </c>
      <c r="G18" s="98"/>
      <c r="H18" s="98"/>
      <c r="I18" s="98"/>
      <c r="J18" s="102"/>
      <c r="K18" s="98">
        <v>30</v>
      </c>
      <c r="L18" s="98"/>
      <c r="M18" s="98"/>
      <c r="N18" s="98"/>
      <c r="O18" s="100" t="s">
        <v>34</v>
      </c>
      <c r="P18" s="101">
        <v>0</v>
      </c>
      <c r="Q18" s="102"/>
      <c r="R18" s="98">
        <v>30</v>
      </c>
      <c r="S18" s="98"/>
      <c r="T18" s="98"/>
      <c r="U18" s="98"/>
      <c r="V18" s="100" t="s">
        <v>34</v>
      </c>
      <c r="W18" s="206">
        <v>0</v>
      </c>
      <c r="X18" s="97"/>
      <c r="Y18" s="98"/>
      <c r="Z18" s="98"/>
      <c r="AA18" s="98"/>
      <c r="AB18" s="99"/>
      <c r="AC18" s="100"/>
      <c r="AD18" s="101"/>
      <c r="AE18" s="102"/>
      <c r="AF18" s="98"/>
      <c r="AG18" s="98"/>
      <c r="AH18" s="98"/>
      <c r="AI18" s="99"/>
      <c r="AJ18" s="103"/>
      <c r="AK18" s="104"/>
      <c r="AL18" s="97"/>
      <c r="AM18" s="98"/>
      <c r="AN18" s="98"/>
      <c r="AO18" s="98"/>
      <c r="AP18" s="99"/>
      <c r="AQ18" s="100"/>
      <c r="AR18" s="101"/>
      <c r="AS18" s="102"/>
      <c r="AT18" s="98"/>
      <c r="AU18" s="98"/>
      <c r="AV18" s="98"/>
      <c r="AW18" s="98"/>
      <c r="AX18" s="105"/>
      <c r="AY18" s="104"/>
    </row>
    <row r="19" spans="1:51" ht="12" customHeight="1" thickBot="1">
      <c r="A19" s="696" t="s">
        <v>129</v>
      </c>
      <c r="B19" s="697"/>
      <c r="C19" s="698"/>
      <c r="D19" s="697"/>
      <c r="E19" s="697"/>
      <c r="F19" s="697"/>
      <c r="G19" s="697"/>
      <c r="H19" s="697"/>
      <c r="I19" s="697"/>
      <c r="J19" s="697"/>
      <c r="K19" s="697"/>
      <c r="L19" s="697"/>
      <c r="M19" s="697"/>
      <c r="N19" s="697"/>
      <c r="O19" s="697"/>
      <c r="P19" s="697"/>
      <c r="Q19" s="697"/>
      <c r="R19" s="697"/>
      <c r="S19" s="697"/>
      <c r="T19" s="697"/>
      <c r="U19" s="697"/>
      <c r="V19" s="697"/>
      <c r="W19" s="697"/>
      <c r="X19" s="697"/>
      <c r="Y19" s="697"/>
      <c r="Z19" s="697"/>
      <c r="AA19" s="697"/>
      <c r="AB19" s="697"/>
      <c r="AC19" s="697"/>
      <c r="AD19" s="697"/>
      <c r="AE19" s="697"/>
      <c r="AF19" s="697"/>
      <c r="AG19" s="697"/>
      <c r="AH19" s="697"/>
      <c r="AI19" s="697"/>
      <c r="AJ19" s="697"/>
      <c r="AK19" s="697"/>
      <c r="AL19" s="697"/>
      <c r="AM19" s="697"/>
      <c r="AN19" s="697"/>
      <c r="AO19" s="697"/>
      <c r="AP19" s="697"/>
      <c r="AQ19" s="697"/>
      <c r="AR19" s="697"/>
      <c r="AS19" s="697"/>
      <c r="AT19" s="697"/>
      <c r="AU19" s="697"/>
      <c r="AV19" s="697"/>
      <c r="AW19" s="697"/>
      <c r="AX19" s="697"/>
      <c r="AY19" s="699"/>
    </row>
    <row r="20" spans="1:51" ht="12" customHeight="1">
      <c r="A20" s="102">
        <v>9</v>
      </c>
      <c r="B20" s="231" t="s">
        <v>134</v>
      </c>
      <c r="C20" s="407">
        <f>SUM(P20)</f>
        <v>4</v>
      </c>
      <c r="D20" s="303">
        <v>45</v>
      </c>
      <c r="E20" s="179">
        <v>15</v>
      </c>
      <c r="F20" s="180"/>
      <c r="G20" s="180"/>
      <c r="H20" s="180">
        <v>30</v>
      </c>
      <c r="I20" s="180"/>
      <c r="J20" s="181">
        <v>15</v>
      </c>
      <c r="K20" s="180"/>
      <c r="L20" s="180"/>
      <c r="M20" s="180">
        <v>30</v>
      </c>
      <c r="N20" s="180"/>
      <c r="O20" s="182" t="s">
        <v>31</v>
      </c>
      <c r="P20" s="183">
        <v>4</v>
      </c>
      <c r="Q20" s="181"/>
      <c r="R20" s="184"/>
      <c r="S20" s="184"/>
      <c r="T20" s="184"/>
      <c r="U20" s="184"/>
      <c r="V20" s="185"/>
      <c r="W20" s="183"/>
      <c r="X20" s="179"/>
      <c r="Y20" s="180"/>
      <c r="Z20" s="180"/>
      <c r="AA20" s="180"/>
      <c r="AB20" s="184"/>
      <c r="AC20" s="182"/>
      <c r="AD20" s="186"/>
      <c r="AE20" s="181"/>
      <c r="AF20" s="180"/>
      <c r="AG20" s="180"/>
      <c r="AH20" s="180"/>
      <c r="AI20" s="184"/>
      <c r="AJ20" s="185"/>
      <c r="AK20" s="187"/>
      <c r="AL20" s="179"/>
      <c r="AM20" s="180"/>
      <c r="AN20" s="180"/>
      <c r="AO20" s="180"/>
      <c r="AP20" s="184"/>
      <c r="AQ20" s="182"/>
      <c r="AR20" s="186"/>
      <c r="AS20" s="181"/>
      <c r="AT20" s="180"/>
      <c r="AU20" s="180"/>
      <c r="AV20" s="180"/>
      <c r="AW20" s="180"/>
      <c r="AX20" s="188"/>
      <c r="AY20" s="187"/>
    </row>
    <row r="21" spans="1:51" ht="12" customHeight="1">
      <c r="A21" s="102">
        <v>10</v>
      </c>
      <c r="B21" s="232" t="s">
        <v>135</v>
      </c>
      <c r="C21" s="274">
        <v>3</v>
      </c>
      <c r="D21" s="303">
        <v>30</v>
      </c>
      <c r="E21" s="179"/>
      <c r="F21" s="180"/>
      <c r="G21" s="180"/>
      <c r="H21" s="180">
        <v>30</v>
      </c>
      <c r="I21" s="180"/>
      <c r="J21" s="181"/>
      <c r="K21" s="180"/>
      <c r="L21" s="180"/>
      <c r="M21" s="180">
        <v>30</v>
      </c>
      <c r="N21" s="180"/>
      <c r="O21" s="182" t="s">
        <v>34</v>
      </c>
      <c r="P21" s="183">
        <v>3</v>
      </c>
      <c r="Q21" s="181"/>
      <c r="R21" s="180"/>
      <c r="S21" s="180"/>
      <c r="T21" s="180"/>
      <c r="U21" s="189"/>
      <c r="V21" s="190"/>
      <c r="W21" s="183"/>
      <c r="X21" s="179"/>
      <c r="Y21" s="180"/>
      <c r="Z21" s="180"/>
      <c r="AA21" s="180"/>
      <c r="AB21" s="184"/>
      <c r="AC21" s="182"/>
      <c r="AD21" s="186"/>
      <c r="AE21" s="181"/>
      <c r="AF21" s="180"/>
      <c r="AG21" s="180"/>
      <c r="AH21" s="180"/>
      <c r="AI21" s="184"/>
      <c r="AJ21" s="185"/>
      <c r="AK21" s="187"/>
      <c r="AL21" s="179"/>
      <c r="AM21" s="180"/>
      <c r="AN21" s="180"/>
      <c r="AO21" s="180"/>
      <c r="AP21" s="184"/>
      <c r="AQ21" s="182"/>
      <c r="AR21" s="186"/>
      <c r="AS21" s="181"/>
      <c r="AT21" s="180"/>
      <c r="AU21" s="180"/>
      <c r="AV21" s="180"/>
      <c r="AW21" s="180"/>
      <c r="AX21" s="188"/>
      <c r="AY21" s="187"/>
    </row>
    <row r="22" spans="1:51" ht="12" customHeight="1">
      <c r="A22" s="102">
        <v>11</v>
      </c>
      <c r="B22" s="109" t="s">
        <v>198</v>
      </c>
      <c r="C22" s="304">
        <f>P22+W22+AD22+AK22+AR22+AY22</f>
        <v>13</v>
      </c>
      <c r="D22" s="303">
        <v>180</v>
      </c>
      <c r="E22" s="179">
        <f>J22+X22+AL22</f>
        <v>90</v>
      </c>
      <c r="F22" s="180"/>
      <c r="G22" s="180"/>
      <c r="H22" s="180">
        <f>T22+AH22+AV22</f>
        <v>90</v>
      </c>
      <c r="I22" s="180"/>
      <c r="J22" s="181">
        <v>30</v>
      </c>
      <c r="K22" s="180"/>
      <c r="L22" s="180"/>
      <c r="M22" s="180"/>
      <c r="N22" s="180"/>
      <c r="O22" s="182" t="s">
        <v>34</v>
      </c>
      <c r="P22" s="183">
        <v>2</v>
      </c>
      <c r="Q22" s="181"/>
      <c r="R22" s="180"/>
      <c r="S22" s="180"/>
      <c r="T22" s="180">
        <v>30</v>
      </c>
      <c r="U22" s="189"/>
      <c r="V22" s="190" t="s">
        <v>31</v>
      </c>
      <c r="W22" s="183">
        <v>2</v>
      </c>
      <c r="X22" s="179">
        <v>30</v>
      </c>
      <c r="Y22" s="180"/>
      <c r="Z22" s="180"/>
      <c r="AA22" s="180"/>
      <c r="AB22" s="184"/>
      <c r="AC22" s="182" t="s">
        <v>34</v>
      </c>
      <c r="AD22" s="186">
        <v>2</v>
      </c>
      <c r="AE22" s="181"/>
      <c r="AF22" s="180"/>
      <c r="AG22" s="180"/>
      <c r="AH22" s="180">
        <v>30</v>
      </c>
      <c r="AI22" s="184"/>
      <c r="AJ22" s="185" t="s">
        <v>31</v>
      </c>
      <c r="AK22" s="187">
        <v>2</v>
      </c>
      <c r="AL22" s="179">
        <v>30</v>
      </c>
      <c r="AM22" s="180"/>
      <c r="AN22" s="180"/>
      <c r="AO22" s="180"/>
      <c r="AP22" s="184"/>
      <c r="AQ22" s="182" t="s">
        <v>34</v>
      </c>
      <c r="AR22" s="186">
        <v>2</v>
      </c>
      <c r="AS22" s="181"/>
      <c r="AT22" s="180"/>
      <c r="AU22" s="180"/>
      <c r="AV22" s="180">
        <v>30</v>
      </c>
      <c r="AW22" s="180"/>
      <c r="AX22" s="188" t="s">
        <v>31</v>
      </c>
      <c r="AY22" s="187">
        <v>3</v>
      </c>
    </row>
    <row r="23" spans="1:51" ht="12" customHeight="1">
      <c r="A23" s="102">
        <v>12</v>
      </c>
      <c r="B23" s="109" t="s">
        <v>136</v>
      </c>
      <c r="C23" s="304">
        <f>SUM(P23)</f>
        <v>2</v>
      </c>
      <c r="D23" s="303">
        <v>30</v>
      </c>
      <c r="E23" s="179">
        <v>15</v>
      </c>
      <c r="F23" s="180"/>
      <c r="G23" s="180"/>
      <c r="H23" s="180">
        <v>15</v>
      </c>
      <c r="I23" s="180"/>
      <c r="J23" s="181">
        <v>15</v>
      </c>
      <c r="K23" s="180"/>
      <c r="L23" s="180"/>
      <c r="M23" s="180">
        <v>15</v>
      </c>
      <c r="N23" s="180"/>
      <c r="O23" s="182" t="s">
        <v>34</v>
      </c>
      <c r="P23" s="183">
        <v>2</v>
      </c>
      <c r="Q23" s="181"/>
      <c r="R23" s="180"/>
      <c r="S23" s="180"/>
      <c r="T23" s="180"/>
      <c r="U23" s="189"/>
      <c r="V23" s="191"/>
      <c r="W23" s="183"/>
      <c r="X23" s="179"/>
      <c r="Y23" s="180"/>
      <c r="Z23" s="180"/>
      <c r="AA23" s="180"/>
      <c r="AB23" s="184"/>
      <c r="AC23" s="182"/>
      <c r="AD23" s="186"/>
      <c r="AE23" s="181"/>
      <c r="AF23" s="180"/>
      <c r="AG23" s="180"/>
      <c r="AH23" s="180"/>
      <c r="AI23" s="184"/>
      <c r="AJ23" s="185"/>
      <c r="AK23" s="187"/>
      <c r="AL23" s="179"/>
      <c r="AM23" s="180"/>
      <c r="AN23" s="180"/>
      <c r="AO23" s="180"/>
      <c r="AP23" s="184"/>
      <c r="AQ23" s="182"/>
      <c r="AR23" s="186"/>
      <c r="AS23" s="181"/>
      <c r="AT23" s="180"/>
      <c r="AU23" s="180"/>
      <c r="AV23" s="180"/>
      <c r="AW23" s="180"/>
      <c r="AX23" s="188"/>
      <c r="AY23" s="187"/>
    </row>
    <row r="24" spans="1:51" ht="12" customHeight="1">
      <c r="A24" s="102">
        <v>13</v>
      </c>
      <c r="B24" s="109" t="s">
        <v>137</v>
      </c>
      <c r="C24" s="304">
        <f>SUM(P24)</f>
        <v>2</v>
      </c>
      <c r="D24" s="275">
        <v>30</v>
      </c>
      <c r="E24" s="179">
        <v>30</v>
      </c>
      <c r="F24" s="180"/>
      <c r="G24" s="180"/>
      <c r="H24" s="180"/>
      <c r="I24" s="180"/>
      <c r="J24" s="181">
        <v>30</v>
      </c>
      <c r="K24" s="180"/>
      <c r="L24" s="180"/>
      <c r="M24" s="180"/>
      <c r="N24" s="180"/>
      <c r="O24" s="182" t="s">
        <v>34</v>
      </c>
      <c r="P24" s="183">
        <v>2</v>
      </c>
      <c r="Q24" s="181"/>
      <c r="R24" s="180"/>
      <c r="S24" s="180"/>
      <c r="T24" s="180"/>
      <c r="U24" s="189"/>
      <c r="V24" s="191"/>
      <c r="W24" s="183"/>
      <c r="X24" s="179"/>
      <c r="Y24" s="180"/>
      <c r="Z24" s="180"/>
      <c r="AA24" s="180"/>
      <c r="AB24" s="184"/>
      <c r="AC24" s="182"/>
      <c r="AD24" s="186"/>
      <c r="AE24" s="181"/>
      <c r="AF24" s="180"/>
      <c r="AG24" s="180"/>
      <c r="AH24" s="180"/>
      <c r="AI24" s="184"/>
      <c r="AJ24" s="185"/>
      <c r="AK24" s="187"/>
      <c r="AL24" s="179"/>
      <c r="AM24" s="180"/>
      <c r="AN24" s="180"/>
      <c r="AO24" s="180"/>
      <c r="AP24" s="184"/>
      <c r="AQ24" s="182"/>
      <c r="AR24" s="186"/>
      <c r="AS24" s="181"/>
      <c r="AT24" s="180"/>
      <c r="AU24" s="180"/>
      <c r="AV24" s="180"/>
      <c r="AW24" s="180"/>
      <c r="AX24" s="188"/>
      <c r="AY24" s="187"/>
    </row>
    <row r="25" spans="1:51" ht="12" customHeight="1">
      <c r="A25" s="102">
        <v>14</v>
      </c>
      <c r="B25" s="109" t="s">
        <v>138</v>
      </c>
      <c r="C25" s="304">
        <f>SUM(W25)</f>
        <v>4</v>
      </c>
      <c r="D25" s="193">
        <v>60</v>
      </c>
      <c r="E25" s="180">
        <v>30</v>
      </c>
      <c r="F25" s="180"/>
      <c r="G25" s="180"/>
      <c r="H25" s="180">
        <v>30</v>
      </c>
      <c r="I25" s="180"/>
      <c r="J25" s="181"/>
      <c r="K25" s="180"/>
      <c r="L25" s="180"/>
      <c r="M25" s="180"/>
      <c r="N25" s="180"/>
      <c r="O25" s="182"/>
      <c r="P25" s="183"/>
      <c r="Q25" s="181">
        <v>30</v>
      </c>
      <c r="R25" s="180"/>
      <c r="S25" s="180"/>
      <c r="T25" s="180">
        <v>30</v>
      </c>
      <c r="U25" s="189"/>
      <c r="V25" s="191" t="s">
        <v>31</v>
      </c>
      <c r="W25" s="194">
        <v>4</v>
      </c>
      <c r="X25" s="179"/>
      <c r="Y25" s="180"/>
      <c r="Z25" s="180"/>
      <c r="AA25" s="180"/>
      <c r="AB25" s="184"/>
      <c r="AC25" s="182"/>
      <c r="AD25" s="186"/>
      <c r="AE25" s="181"/>
      <c r="AF25" s="180"/>
      <c r="AG25" s="180"/>
      <c r="AH25" s="180"/>
      <c r="AI25" s="184"/>
      <c r="AJ25" s="185"/>
      <c r="AK25" s="187"/>
      <c r="AL25" s="179"/>
      <c r="AM25" s="180"/>
      <c r="AN25" s="180"/>
      <c r="AO25" s="180"/>
      <c r="AP25" s="184"/>
      <c r="AQ25" s="182"/>
      <c r="AR25" s="186"/>
      <c r="AS25" s="181"/>
      <c r="AT25" s="180"/>
      <c r="AU25" s="180"/>
      <c r="AV25" s="180"/>
      <c r="AW25" s="180"/>
      <c r="AX25" s="188"/>
      <c r="AY25" s="187"/>
    </row>
    <row r="26" spans="1:51" ht="13.5" customHeight="1">
      <c r="A26" s="102">
        <v>15</v>
      </c>
      <c r="B26" s="109" t="s">
        <v>200</v>
      </c>
      <c r="C26" s="304">
        <v>8</v>
      </c>
      <c r="D26" s="193">
        <v>120</v>
      </c>
      <c r="E26" s="180">
        <v>60</v>
      </c>
      <c r="F26" s="180">
        <v>60</v>
      </c>
      <c r="G26" s="180"/>
      <c r="H26" s="180"/>
      <c r="I26" s="180"/>
      <c r="J26" s="181"/>
      <c r="K26" s="180"/>
      <c r="L26" s="180"/>
      <c r="M26" s="180"/>
      <c r="N26" s="180"/>
      <c r="O26" s="182"/>
      <c r="P26" s="183"/>
      <c r="Q26" s="181">
        <v>15</v>
      </c>
      <c r="R26" s="180">
        <v>15</v>
      </c>
      <c r="S26" s="180"/>
      <c r="T26" s="180"/>
      <c r="U26" s="189"/>
      <c r="V26" s="191" t="s">
        <v>34</v>
      </c>
      <c r="W26" s="187">
        <v>2</v>
      </c>
      <c r="X26" s="179">
        <v>15</v>
      </c>
      <c r="Y26" s="180">
        <v>15</v>
      </c>
      <c r="Z26" s="180"/>
      <c r="AA26" s="180"/>
      <c r="AB26" s="184"/>
      <c r="AC26" s="190" t="s">
        <v>34</v>
      </c>
      <c r="AD26" s="186">
        <v>2</v>
      </c>
      <c r="AE26" s="181">
        <v>15</v>
      </c>
      <c r="AF26" s="180">
        <v>15</v>
      </c>
      <c r="AG26" s="180"/>
      <c r="AH26" s="180"/>
      <c r="AI26" s="184"/>
      <c r="AJ26" s="185" t="s">
        <v>34</v>
      </c>
      <c r="AK26" s="187">
        <v>2</v>
      </c>
      <c r="AL26" s="179">
        <v>15</v>
      </c>
      <c r="AM26" s="180">
        <v>15</v>
      </c>
      <c r="AN26" s="180"/>
      <c r="AO26" s="180"/>
      <c r="AP26" s="184"/>
      <c r="AQ26" s="182" t="s">
        <v>31</v>
      </c>
      <c r="AR26" s="186">
        <v>2</v>
      </c>
      <c r="AS26" s="181"/>
      <c r="AT26" s="180"/>
      <c r="AU26" s="180"/>
      <c r="AV26" s="180"/>
      <c r="AW26" s="180"/>
      <c r="AX26" s="188"/>
      <c r="AY26" s="187"/>
    </row>
    <row r="27" spans="1:51" ht="12" customHeight="1">
      <c r="A27" s="102">
        <v>16</v>
      </c>
      <c r="B27" s="109" t="s">
        <v>139</v>
      </c>
      <c r="C27" s="304">
        <f>SUM(AD27)</f>
        <v>4</v>
      </c>
      <c r="D27" s="193">
        <v>60</v>
      </c>
      <c r="E27" s="180">
        <v>30</v>
      </c>
      <c r="F27" s="180"/>
      <c r="G27" s="180"/>
      <c r="H27" s="180">
        <v>30</v>
      </c>
      <c r="I27" s="180"/>
      <c r="J27" s="181"/>
      <c r="K27" s="180"/>
      <c r="L27" s="180"/>
      <c r="M27" s="180"/>
      <c r="N27" s="180"/>
      <c r="O27" s="182"/>
      <c r="P27" s="183"/>
      <c r="Q27" s="181"/>
      <c r="R27" s="180"/>
      <c r="S27" s="180"/>
      <c r="T27" s="180"/>
      <c r="U27" s="189"/>
      <c r="V27" s="191"/>
      <c r="W27" s="183"/>
      <c r="X27" s="179">
        <v>30</v>
      </c>
      <c r="Y27" s="180"/>
      <c r="Z27" s="180"/>
      <c r="AA27" s="180">
        <v>30</v>
      </c>
      <c r="AB27" s="184"/>
      <c r="AC27" s="182" t="s">
        <v>31</v>
      </c>
      <c r="AD27" s="186">
        <v>4</v>
      </c>
      <c r="AE27" s="181"/>
      <c r="AF27" s="180"/>
      <c r="AG27" s="180"/>
      <c r="AH27" s="180"/>
      <c r="AI27" s="184"/>
      <c r="AJ27" s="185"/>
      <c r="AK27" s="187"/>
      <c r="AL27" s="179"/>
      <c r="AM27" s="180"/>
      <c r="AN27" s="180"/>
      <c r="AO27" s="180"/>
      <c r="AP27" s="184"/>
      <c r="AQ27" s="182"/>
      <c r="AR27" s="186"/>
      <c r="AS27" s="181"/>
      <c r="AT27" s="180"/>
      <c r="AU27" s="180"/>
      <c r="AV27" s="180"/>
      <c r="AW27" s="180"/>
      <c r="AX27" s="188"/>
      <c r="AY27" s="187"/>
    </row>
    <row r="28" spans="1:51" ht="12" customHeight="1">
      <c r="A28" s="102">
        <v>17</v>
      </c>
      <c r="B28" s="109" t="s">
        <v>140</v>
      </c>
      <c r="C28" s="304">
        <f>SUM(AD28)</f>
        <v>3</v>
      </c>
      <c r="D28" s="193">
        <v>45</v>
      </c>
      <c r="E28" s="180"/>
      <c r="F28" s="180"/>
      <c r="G28" s="180"/>
      <c r="H28" s="180">
        <v>45</v>
      </c>
      <c r="I28" s="180"/>
      <c r="J28" s="181"/>
      <c r="K28" s="180"/>
      <c r="L28" s="180"/>
      <c r="M28" s="180"/>
      <c r="N28" s="180"/>
      <c r="O28" s="182"/>
      <c r="P28" s="183"/>
      <c r="Q28" s="181"/>
      <c r="R28" s="180"/>
      <c r="S28" s="180"/>
      <c r="T28" s="180"/>
      <c r="U28" s="189"/>
      <c r="V28" s="191"/>
      <c r="W28" s="183"/>
      <c r="X28" s="179"/>
      <c r="Y28" s="180"/>
      <c r="Z28" s="180"/>
      <c r="AA28" s="180">
        <v>45</v>
      </c>
      <c r="AB28" s="184"/>
      <c r="AC28" s="182" t="s">
        <v>34</v>
      </c>
      <c r="AD28" s="186">
        <v>3</v>
      </c>
      <c r="AE28" s="181"/>
      <c r="AF28" s="180"/>
      <c r="AG28" s="180"/>
      <c r="AH28" s="180"/>
      <c r="AI28" s="184"/>
      <c r="AJ28" s="185"/>
      <c r="AK28" s="187"/>
      <c r="AL28" s="179"/>
      <c r="AM28" s="180"/>
      <c r="AN28" s="180"/>
      <c r="AO28" s="180"/>
      <c r="AP28" s="184"/>
      <c r="AQ28" s="182"/>
      <c r="AR28" s="186"/>
      <c r="AS28" s="181"/>
      <c r="AT28" s="180"/>
      <c r="AU28" s="180"/>
      <c r="AV28" s="180"/>
      <c r="AW28" s="180"/>
      <c r="AX28" s="188"/>
      <c r="AY28" s="187"/>
    </row>
    <row r="29" spans="1:51" ht="12" customHeight="1">
      <c r="A29" s="102">
        <v>18</v>
      </c>
      <c r="B29" s="109" t="s">
        <v>141</v>
      </c>
      <c r="C29" s="304">
        <f>SUM(AD29)</f>
        <v>3</v>
      </c>
      <c r="D29" s="193">
        <v>45</v>
      </c>
      <c r="E29" s="180">
        <v>15</v>
      </c>
      <c r="F29" s="180"/>
      <c r="G29" s="180"/>
      <c r="H29" s="180">
        <v>30</v>
      </c>
      <c r="I29" s="180"/>
      <c r="J29" s="181"/>
      <c r="K29" s="180"/>
      <c r="L29" s="180"/>
      <c r="M29" s="180"/>
      <c r="N29" s="180"/>
      <c r="O29" s="182"/>
      <c r="P29" s="183"/>
      <c r="Q29" s="181"/>
      <c r="R29" s="180"/>
      <c r="S29" s="180"/>
      <c r="T29" s="180"/>
      <c r="U29" s="189"/>
      <c r="V29" s="191"/>
      <c r="W29" s="183"/>
      <c r="X29" s="179">
        <v>15</v>
      </c>
      <c r="Y29" s="180"/>
      <c r="Z29" s="180"/>
      <c r="AA29" s="180">
        <v>30</v>
      </c>
      <c r="AB29" s="184"/>
      <c r="AC29" s="182" t="s">
        <v>31</v>
      </c>
      <c r="AD29" s="186">
        <v>3</v>
      </c>
      <c r="AE29" s="181"/>
      <c r="AF29" s="180"/>
      <c r="AG29" s="180"/>
      <c r="AH29" s="180"/>
      <c r="AI29" s="184"/>
      <c r="AJ29" s="185"/>
      <c r="AK29" s="187"/>
      <c r="AL29" s="179"/>
      <c r="AM29" s="180"/>
      <c r="AN29" s="180"/>
      <c r="AO29" s="180"/>
      <c r="AP29" s="184"/>
      <c r="AQ29" s="182"/>
      <c r="AR29" s="186"/>
      <c r="AS29" s="181"/>
      <c r="AT29" s="180"/>
      <c r="AU29" s="180"/>
      <c r="AV29" s="180"/>
      <c r="AW29" s="180"/>
      <c r="AX29" s="188"/>
      <c r="AY29" s="187"/>
    </row>
    <row r="30" spans="1:51" ht="25.5" customHeight="1">
      <c r="A30" s="102">
        <v>19</v>
      </c>
      <c r="B30" s="109" t="s">
        <v>143</v>
      </c>
      <c r="C30" s="304">
        <f>SUM(AD30)</f>
        <v>1</v>
      </c>
      <c r="D30" s="193">
        <v>15</v>
      </c>
      <c r="E30" s="180"/>
      <c r="F30" s="180"/>
      <c r="G30" s="180"/>
      <c r="H30" s="180">
        <v>15</v>
      </c>
      <c r="I30" s="180"/>
      <c r="J30" s="181"/>
      <c r="K30" s="180"/>
      <c r="L30" s="180"/>
      <c r="M30" s="180"/>
      <c r="N30" s="180"/>
      <c r="O30" s="182"/>
      <c r="P30" s="183"/>
      <c r="Q30" s="181"/>
      <c r="R30" s="180"/>
      <c r="S30" s="180"/>
      <c r="T30" s="180"/>
      <c r="U30" s="189"/>
      <c r="V30" s="191"/>
      <c r="W30" s="183"/>
      <c r="X30" s="179"/>
      <c r="Y30" s="180"/>
      <c r="Z30" s="180"/>
      <c r="AA30" s="180">
        <v>15</v>
      </c>
      <c r="AB30" s="184"/>
      <c r="AC30" s="182" t="s">
        <v>34</v>
      </c>
      <c r="AD30" s="186">
        <v>1</v>
      </c>
      <c r="AE30" s="181"/>
      <c r="AF30" s="180"/>
      <c r="AG30" s="180"/>
      <c r="AH30" s="180"/>
      <c r="AI30" s="184"/>
      <c r="AJ30" s="185"/>
      <c r="AK30" s="187"/>
      <c r="AL30" s="179"/>
      <c r="AM30" s="180"/>
      <c r="AN30" s="180"/>
      <c r="AO30" s="180"/>
      <c r="AP30" s="184"/>
      <c r="AQ30" s="182"/>
      <c r="AR30" s="186"/>
      <c r="AS30" s="181"/>
      <c r="AT30" s="180"/>
      <c r="AU30" s="180"/>
      <c r="AV30" s="180"/>
      <c r="AW30" s="180"/>
      <c r="AX30" s="188"/>
      <c r="AY30" s="187"/>
    </row>
    <row r="31" spans="1:51" ht="12" customHeight="1">
      <c r="A31" s="102">
        <v>20</v>
      </c>
      <c r="B31" s="109" t="s">
        <v>142</v>
      </c>
      <c r="C31" s="304">
        <f>SUM(AK31)</f>
        <v>3</v>
      </c>
      <c r="D31" s="193">
        <v>45</v>
      </c>
      <c r="E31" s="180">
        <v>15</v>
      </c>
      <c r="F31" s="180"/>
      <c r="G31" s="180"/>
      <c r="H31" s="180">
        <v>30</v>
      </c>
      <c r="I31" s="180"/>
      <c r="J31" s="181"/>
      <c r="K31" s="180"/>
      <c r="L31" s="180"/>
      <c r="M31" s="180"/>
      <c r="N31" s="180"/>
      <c r="O31" s="182"/>
      <c r="P31" s="183"/>
      <c r="Q31" s="181"/>
      <c r="R31" s="180"/>
      <c r="S31" s="180"/>
      <c r="T31" s="180"/>
      <c r="U31" s="189"/>
      <c r="V31" s="191"/>
      <c r="W31" s="183"/>
      <c r="X31" s="179"/>
      <c r="Y31" s="180"/>
      <c r="Z31" s="180"/>
      <c r="AA31" s="180"/>
      <c r="AB31" s="184"/>
      <c r="AC31" s="182"/>
      <c r="AD31" s="186"/>
      <c r="AE31" s="181">
        <v>15</v>
      </c>
      <c r="AF31" s="180"/>
      <c r="AG31" s="180"/>
      <c r="AH31" s="180">
        <v>30</v>
      </c>
      <c r="AI31" s="184"/>
      <c r="AJ31" s="185" t="s">
        <v>34</v>
      </c>
      <c r="AK31" s="187">
        <v>3</v>
      </c>
      <c r="AL31" s="179"/>
      <c r="AM31" s="180"/>
      <c r="AN31" s="180"/>
      <c r="AO31" s="180"/>
      <c r="AP31" s="184"/>
      <c r="AQ31" s="182"/>
      <c r="AR31" s="186"/>
      <c r="AS31" s="181"/>
      <c r="AT31" s="180"/>
      <c r="AU31" s="180"/>
      <c r="AV31" s="180"/>
      <c r="AW31" s="180"/>
      <c r="AX31" s="188"/>
      <c r="AY31" s="187"/>
    </row>
    <row r="32" spans="1:51" ht="12" customHeight="1">
      <c r="A32" s="102">
        <v>21</v>
      </c>
      <c r="B32" s="109" t="s">
        <v>144</v>
      </c>
      <c r="C32" s="304">
        <f>SUM(AK32)</f>
        <v>2</v>
      </c>
      <c r="D32" s="193">
        <v>30</v>
      </c>
      <c r="E32" s="180"/>
      <c r="F32" s="180"/>
      <c r="G32" s="180"/>
      <c r="H32" s="180">
        <v>30</v>
      </c>
      <c r="I32" s="180"/>
      <c r="J32" s="181"/>
      <c r="K32" s="180"/>
      <c r="L32" s="180"/>
      <c r="M32" s="180"/>
      <c r="N32" s="180"/>
      <c r="O32" s="182"/>
      <c r="P32" s="183"/>
      <c r="Q32" s="181"/>
      <c r="R32" s="180"/>
      <c r="S32" s="180"/>
      <c r="T32" s="180"/>
      <c r="U32" s="189"/>
      <c r="V32" s="191"/>
      <c r="W32" s="183"/>
      <c r="X32" s="179"/>
      <c r="Y32" s="180"/>
      <c r="Z32" s="180"/>
      <c r="AA32" s="180"/>
      <c r="AB32" s="184"/>
      <c r="AC32" s="182"/>
      <c r="AD32" s="186"/>
      <c r="AE32" s="181"/>
      <c r="AF32" s="180"/>
      <c r="AG32" s="180"/>
      <c r="AH32" s="180">
        <v>30</v>
      </c>
      <c r="AI32" s="184"/>
      <c r="AJ32" s="185" t="s">
        <v>34</v>
      </c>
      <c r="AK32" s="187">
        <v>2</v>
      </c>
      <c r="AL32" s="179"/>
      <c r="AM32" s="180"/>
      <c r="AN32" s="180"/>
      <c r="AO32" s="180"/>
      <c r="AP32" s="184"/>
      <c r="AQ32" s="182"/>
      <c r="AR32" s="186"/>
      <c r="AS32" s="181"/>
      <c r="AT32" s="180"/>
      <c r="AU32" s="180"/>
      <c r="AV32" s="180"/>
      <c r="AW32" s="180"/>
      <c r="AX32" s="188"/>
      <c r="AY32" s="187"/>
    </row>
    <row r="33" spans="1:51" ht="12" customHeight="1">
      <c r="A33" s="102">
        <v>22</v>
      </c>
      <c r="B33" s="109" t="s">
        <v>145</v>
      </c>
      <c r="C33" s="304">
        <f>SUM(AK33)</f>
        <v>1</v>
      </c>
      <c r="D33" s="193">
        <v>15</v>
      </c>
      <c r="E33" s="180"/>
      <c r="F33" s="180"/>
      <c r="G33" s="180"/>
      <c r="H33" s="180">
        <v>15</v>
      </c>
      <c r="I33" s="180"/>
      <c r="J33" s="181"/>
      <c r="K33" s="180"/>
      <c r="L33" s="180"/>
      <c r="M33" s="180"/>
      <c r="N33" s="180"/>
      <c r="O33" s="182"/>
      <c r="P33" s="183"/>
      <c r="Q33" s="181"/>
      <c r="R33" s="180"/>
      <c r="S33" s="180"/>
      <c r="T33" s="180"/>
      <c r="U33" s="189"/>
      <c r="V33" s="191"/>
      <c r="W33" s="183"/>
      <c r="X33" s="179"/>
      <c r="Y33" s="180"/>
      <c r="Z33" s="180"/>
      <c r="AA33" s="180"/>
      <c r="AB33" s="184"/>
      <c r="AC33" s="182"/>
      <c r="AD33" s="186"/>
      <c r="AE33" s="181"/>
      <c r="AF33" s="180"/>
      <c r="AG33" s="180"/>
      <c r="AH33" s="180">
        <v>15</v>
      </c>
      <c r="AI33" s="184"/>
      <c r="AJ33" s="185" t="s">
        <v>34</v>
      </c>
      <c r="AK33" s="187">
        <v>1</v>
      </c>
      <c r="AL33" s="179"/>
      <c r="AM33" s="180"/>
      <c r="AN33" s="180"/>
      <c r="AO33" s="180"/>
      <c r="AP33" s="184"/>
      <c r="AQ33" s="182"/>
      <c r="AR33" s="186"/>
      <c r="AS33" s="181"/>
      <c r="AT33" s="180"/>
      <c r="AU33" s="180"/>
      <c r="AV33" s="180"/>
      <c r="AW33" s="180"/>
      <c r="AX33" s="188"/>
      <c r="AY33" s="187"/>
    </row>
    <row r="34" spans="1:51" ht="24" customHeight="1">
      <c r="A34" s="102">
        <v>23</v>
      </c>
      <c r="B34" s="110" t="s">
        <v>147</v>
      </c>
      <c r="C34" s="408">
        <f>SUM(AK34)</f>
        <v>4</v>
      </c>
      <c r="D34" s="193">
        <v>30</v>
      </c>
      <c r="E34" s="180"/>
      <c r="F34" s="180"/>
      <c r="G34" s="180"/>
      <c r="H34" s="180">
        <v>30</v>
      </c>
      <c r="I34" s="180"/>
      <c r="J34" s="181"/>
      <c r="K34" s="180"/>
      <c r="L34" s="180"/>
      <c r="M34" s="180"/>
      <c r="N34" s="180"/>
      <c r="O34" s="182"/>
      <c r="P34" s="183"/>
      <c r="Q34" s="181"/>
      <c r="R34" s="180"/>
      <c r="S34" s="180"/>
      <c r="T34" s="180"/>
      <c r="U34" s="195"/>
      <c r="V34" s="191"/>
      <c r="W34" s="183"/>
      <c r="X34" s="179"/>
      <c r="Y34" s="180"/>
      <c r="Z34" s="180"/>
      <c r="AA34" s="180"/>
      <c r="AB34" s="184"/>
      <c r="AC34" s="182"/>
      <c r="AD34" s="186"/>
      <c r="AE34" s="181"/>
      <c r="AF34" s="180"/>
      <c r="AG34" s="180"/>
      <c r="AH34" s="180">
        <v>30</v>
      </c>
      <c r="AI34" s="184"/>
      <c r="AJ34" s="185" t="s">
        <v>34</v>
      </c>
      <c r="AK34" s="187">
        <v>4</v>
      </c>
      <c r="AL34" s="179"/>
      <c r="AM34" s="180"/>
      <c r="AN34" s="180"/>
      <c r="AO34" s="180"/>
      <c r="AP34" s="184"/>
      <c r="AQ34" s="182"/>
      <c r="AR34" s="186"/>
      <c r="AS34" s="181"/>
      <c r="AT34" s="180"/>
      <c r="AU34" s="180"/>
      <c r="AV34" s="180"/>
      <c r="AW34" s="180"/>
      <c r="AX34" s="188"/>
      <c r="AY34" s="187"/>
    </row>
    <row r="35" spans="1:51" ht="15" customHeight="1">
      <c r="A35" s="102">
        <v>24</v>
      </c>
      <c r="B35" s="110" t="s">
        <v>146</v>
      </c>
      <c r="C35" s="408">
        <f>SUM(AR35)</f>
        <v>2</v>
      </c>
      <c r="D35" s="193">
        <v>45</v>
      </c>
      <c r="E35" s="180">
        <v>15</v>
      </c>
      <c r="F35" s="180"/>
      <c r="G35" s="180"/>
      <c r="H35" s="180">
        <v>30</v>
      </c>
      <c r="I35" s="180"/>
      <c r="J35" s="181"/>
      <c r="K35" s="180"/>
      <c r="L35" s="180"/>
      <c r="M35" s="180"/>
      <c r="N35" s="180"/>
      <c r="O35" s="182"/>
      <c r="P35" s="183"/>
      <c r="Q35" s="181"/>
      <c r="R35" s="180"/>
      <c r="S35" s="180"/>
      <c r="T35" s="180"/>
      <c r="U35" s="195"/>
      <c r="V35" s="191"/>
      <c r="W35" s="183"/>
      <c r="X35" s="179"/>
      <c r="Y35" s="180"/>
      <c r="Z35" s="180"/>
      <c r="AA35" s="180"/>
      <c r="AB35" s="184"/>
      <c r="AC35" s="182"/>
      <c r="AD35" s="186"/>
      <c r="AE35" s="181"/>
      <c r="AF35" s="180"/>
      <c r="AG35" s="180"/>
      <c r="AH35" s="180"/>
      <c r="AI35" s="184"/>
      <c r="AJ35" s="185"/>
      <c r="AK35" s="187"/>
      <c r="AL35" s="179">
        <v>15</v>
      </c>
      <c r="AM35" s="180"/>
      <c r="AN35" s="180"/>
      <c r="AO35" s="180">
        <v>30</v>
      </c>
      <c r="AP35" s="184"/>
      <c r="AQ35" s="182" t="s">
        <v>34</v>
      </c>
      <c r="AR35" s="186">
        <v>2</v>
      </c>
      <c r="AS35" s="181"/>
      <c r="AT35" s="180"/>
      <c r="AU35" s="180"/>
      <c r="AV35" s="180"/>
      <c r="AW35" s="180"/>
      <c r="AX35" s="188"/>
      <c r="AY35" s="187"/>
    </row>
    <row r="36" spans="1:51" ht="15.75" customHeight="1">
      <c r="A36" s="102">
        <v>25</v>
      </c>
      <c r="B36" s="110" t="s">
        <v>38</v>
      </c>
      <c r="C36" s="408">
        <v>2</v>
      </c>
      <c r="D36" s="193">
        <v>15</v>
      </c>
      <c r="E36" s="180"/>
      <c r="F36" s="180"/>
      <c r="G36" s="180"/>
      <c r="H36" s="180">
        <v>15</v>
      </c>
      <c r="I36" s="180"/>
      <c r="J36" s="181"/>
      <c r="K36" s="180"/>
      <c r="L36" s="180"/>
      <c r="M36" s="180"/>
      <c r="N36" s="180"/>
      <c r="O36" s="182"/>
      <c r="P36" s="183"/>
      <c r="Q36" s="181"/>
      <c r="R36" s="180"/>
      <c r="S36" s="180"/>
      <c r="T36" s="180"/>
      <c r="U36" s="195"/>
      <c r="V36" s="191"/>
      <c r="W36" s="183"/>
      <c r="X36" s="179"/>
      <c r="Y36" s="180"/>
      <c r="Z36" s="180"/>
      <c r="AA36" s="180"/>
      <c r="AB36" s="184"/>
      <c r="AC36" s="182"/>
      <c r="AD36" s="186"/>
      <c r="AE36" s="181"/>
      <c r="AF36" s="180"/>
      <c r="AG36" s="180"/>
      <c r="AH36" s="180"/>
      <c r="AI36" s="184"/>
      <c r="AJ36" s="185"/>
      <c r="AK36" s="187"/>
      <c r="AL36" s="179"/>
      <c r="AM36" s="180"/>
      <c r="AN36" s="180"/>
      <c r="AO36" s="180">
        <v>15</v>
      </c>
      <c r="AP36" s="184"/>
      <c r="AQ36" s="182" t="s">
        <v>34</v>
      </c>
      <c r="AR36" s="186">
        <v>2</v>
      </c>
      <c r="AS36" s="181"/>
      <c r="AT36" s="180"/>
      <c r="AU36" s="180"/>
      <c r="AV36" s="180"/>
      <c r="AW36" s="180"/>
      <c r="AX36" s="188"/>
      <c r="AY36" s="187"/>
    </row>
    <row r="37" spans="1:51" ht="12" customHeight="1">
      <c r="A37" s="102">
        <v>26</v>
      </c>
      <c r="B37" s="110" t="s">
        <v>148</v>
      </c>
      <c r="C37" s="408">
        <f>SUM(AR37)</f>
        <v>2</v>
      </c>
      <c r="D37" s="406">
        <v>45</v>
      </c>
      <c r="E37" s="196">
        <v>15</v>
      </c>
      <c r="F37" s="196"/>
      <c r="G37" s="189"/>
      <c r="H37" s="196">
        <v>30</v>
      </c>
      <c r="I37" s="196"/>
      <c r="J37" s="197"/>
      <c r="K37" s="196"/>
      <c r="L37" s="189"/>
      <c r="M37" s="196"/>
      <c r="N37" s="196"/>
      <c r="O37" s="190"/>
      <c r="P37" s="198"/>
      <c r="Q37" s="197"/>
      <c r="R37" s="189"/>
      <c r="S37" s="196"/>
      <c r="T37" s="189"/>
      <c r="U37" s="195"/>
      <c r="V37" s="191"/>
      <c r="W37" s="194"/>
      <c r="X37" s="200"/>
      <c r="Y37" s="196"/>
      <c r="Z37" s="196"/>
      <c r="AA37" s="196"/>
      <c r="AB37" s="189"/>
      <c r="AC37" s="190"/>
      <c r="AD37" s="186"/>
      <c r="AE37" s="181"/>
      <c r="AF37" s="180"/>
      <c r="AG37" s="180"/>
      <c r="AH37" s="180"/>
      <c r="AI37" s="184"/>
      <c r="AJ37" s="185"/>
      <c r="AK37" s="187"/>
      <c r="AL37" s="179">
        <v>15</v>
      </c>
      <c r="AM37" s="180"/>
      <c r="AN37" s="180"/>
      <c r="AO37" s="180">
        <v>30</v>
      </c>
      <c r="AP37" s="184"/>
      <c r="AQ37" s="182" t="s">
        <v>31</v>
      </c>
      <c r="AR37" s="186">
        <v>2</v>
      </c>
      <c r="AS37" s="181"/>
      <c r="AT37" s="180"/>
      <c r="AU37" s="180"/>
      <c r="AV37" s="180"/>
      <c r="AW37" s="180"/>
      <c r="AX37" s="188"/>
      <c r="AY37" s="187"/>
    </row>
    <row r="38" spans="1:51" ht="11.25" customHeight="1" thickBot="1">
      <c r="A38" s="702" t="s">
        <v>94</v>
      </c>
      <c r="B38" s="703"/>
      <c r="C38" s="597">
        <f>C11+C12+C13+C14+C15+C16+C17+C18+C20+C21+C22+C23+C24+C25+C26+C27+C28+C29+C30+C31+C32+C33+C34+C35+C36+C37</f>
        <v>78</v>
      </c>
      <c r="D38" s="111">
        <f>D11+D12+D13+D14+D15+D16+D17+D18+D20+D21+D22+D23+D24+D25+D26+D27+D28+D29+D30+D31+D32+D33+D34+D35+D36+D37</f>
        <v>1110</v>
      </c>
      <c r="E38" s="161">
        <f>E11+E12+E13+E14+E15+E16+E17+E18+E20+E21+E22+E23+E24+E25+E26+E27+E28+E29+E30+E31+E32+E33+E34+E35+E36+E37</f>
        <v>405</v>
      </c>
      <c r="F38" s="161">
        <f>F13+F18+F26</f>
        <v>150</v>
      </c>
      <c r="G38" s="161">
        <v>0</v>
      </c>
      <c r="H38" s="161">
        <f>SUM(H20:H37)+60</f>
        <v>555</v>
      </c>
      <c r="I38" s="161">
        <f>SUM(I11:I18,I20:I37)</f>
        <v>0</v>
      </c>
      <c r="J38" s="162">
        <f>J11+J20+J22+J23+J24</f>
        <v>120</v>
      </c>
      <c r="K38" s="161">
        <f>SUM(K11:K18,K20:K37)</f>
        <v>30</v>
      </c>
      <c r="L38" s="161">
        <f>SUM(L11:L18,L20:L37)</f>
        <v>0</v>
      </c>
      <c r="M38" s="161">
        <f>M12+M20+M21+M23</f>
        <v>105</v>
      </c>
      <c r="N38" s="161">
        <v>0</v>
      </c>
      <c r="O38" s="163"/>
      <c r="P38" s="164">
        <f>P11+P12+P18+P20+P21+P22+P23+P24</f>
        <v>18</v>
      </c>
      <c r="Q38" s="162">
        <f>SUM(Q11:Q18,Q20:Q37)</f>
        <v>75</v>
      </c>
      <c r="R38" s="161">
        <f>SUM(R11:R18,R20:R37)</f>
        <v>75</v>
      </c>
      <c r="S38" s="161">
        <f>SUM(S11:S18,S20:S37)</f>
        <v>0</v>
      </c>
      <c r="T38" s="161">
        <f>SUM(T11:T18,T20:T37)</f>
        <v>60</v>
      </c>
      <c r="U38" s="165">
        <f>SUM(U11:U18,U20:U37)</f>
        <v>0</v>
      </c>
      <c r="V38" s="166"/>
      <c r="W38" s="164">
        <f>W13+W14+W17+W22+W25+W26</f>
        <v>15</v>
      </c>
      <c r="X38" s="167">
        <f>SUM(X20:X37)+15</f>
        <v>105</v>
      </c>
      <c r="Y38" s="161">
        <f>SUM(Y11:Y18,Y20:Y37)</f>
        <v>15</v>
      </c>
      <c r="Z38" s="161">
        <f>SUM(Z11:Z18,Z20:Z37)</f>
        <v>0</v>
      </c>
      <c r="AA38" s="161">
        <f>AA15+AA27+AA28+AA29+AA30</f>
        <v>150</v>
      </c>
      <c r="AB38" s="163">
        <f>SUM(AB11:AB18,AB20:AB37)</f>
        <v>0</v>
      </c>
      <c r="AC38" s="163"/>
      <c r="AD38" s="167">
        <f>AD15+AD16+AD22+AD26+AD27+AD28+AD29+AD30</f>
        <v>18</v>
      </c>
      <c r="AE38" s="162">
        <f>SUM(AE20:AE37)</f>
        <v>30</v>
      </c>
      <c r="AF38" s="161">
        <f>SUM(AF11:AF18,AF20:AF37)</f>
        <v>15</v>
      </c>
      <c r="AG38" s="161">
        <f>SUM(AG11:AG18,AG20:AG37)</f>
        <v>0</v>
      </c>
      <c r="AH38" s="161">
        <f>AH22+AH31+AH32+AH33+AH34</f>
        <v>135</v>
      </c>
      <c r="AI38" s="163">
        <f>SUM(AI11:AI18,AI20:AI37)</f>
        <v>0</v>
      </c>
      <c r="AJ38" s="168"/>
      <c r="AK38" s="169">
        <f>AK22+AK26+AK31+AK32+AK33+AK34</f>
        <v>14</v>
      </c>
      <c r="AL38" s="167">
        <f>AL22+AL26+AL35+AL37</f>
        <v>75</v>
      </c>
      <c r="AM38" s="161">
        <f>SUM(AM11:AM18,AM20:AM37)</f>
        <v>15</v>
      </c>
      <c r="AN38" s="161">
        <f>SUM(AN11:AN18,AN20:AN37)</f>
        <v>0</v>
      </c>
      <c r="AO38" s="161">
        <f>SUM(AO20:AO37)</f>
        <v>75</v>
      </c>
      <c r="AP38" s="163">
        <f>SUM(AP11:AP18,AP20:AP37)</f>
        <v>0</v>
      </c>
      <c r="AQ38" s="163"/>
      <c r="AR38" s="167">
        <f>AR22+AR26+AR35+AR36+AR37</f>
        <v>10</v>
      </c>
      <c r="AS38" s="162">
        <f>SUM(AS11:AS18,AS20:AS37)</f>
        <v>0</v>
      </c>
      <c r="AT38" s="161">
        <f>SUM(AT11:AT18,AT20:AT37)</f>
        <v>0</v>
      </c>
      <c r="AU38" s="161">
        <f>SUM(AU11:AU18,AU20:AU37)</f>
        <v>0</v>
      </c>
      <c r="AV38" s="161">
        <f>SUM(AV20:AV37)</f>
        <v>30</v>
      </c>
      <c r="AW38" s="161">
        <f>SUM(AW11:AW194)</f>
        <v>0</v>
      </c>
      <c r="AX38" s="161"/>
      <c r="AY38" s="169">
        <f>SUM(AY11:AY18,AY20:AY37)</f>
        <v>3</v>
      </c>
    </row>
    <row r="39" spans="1:51" ht="12.75" customHeight="1" thickBot="1">
      <c r="A39" s="102"/>
      <c r="B39" s="710" t="s">
        <v>126</v>
      </c>
      <c r="C39" s="711"/>
      <c r="D39" s="712"/>
      <c r="E39" s="712"/>
      <c r="F39" s="712"/>
      <c r="G39" s="712"/>
      <c r="H39" s="712"/>
      <c r="I39" s="712"/>
      <c r="J39" s="712"/>
      <c r="K39" s="712"/>
      <c r="L39" s="712"/>
      <c r="M39" s="712"/>
      <c r="N39" s="712"/>
      <c r="O39" s="712"/>
      <c r="P39" s="712"/>
      <c r="Q39" s="712"/>
      <c r="R39" s="712"/>
      <c r="S39" s="712"/>
      <c r="T39" s="712"/>
      <c r="U39" s="712"/>
      <c r="V39" s="712"/>
      <c r="W39" s="712"/>
      <c r="X39" s="712"/>
      <c r="Y39" s="712"/>
      <c r="Z39" s="712"/>
      <c r="AA39" s="712"/>
      <c r="AB39" s="712"/>
      <c r="AC39" s="712"/>
      <c r="AD39" s="712"/>
      <c r="AE39" s="712"/>
      <c r="AF39" s="712"/>
      <c r="AG39" s="712"/>
      <c r="AH39" s="712"/>
      <c r="AI39" s="712"/>
      <c r="AJ39" s="712"/>
      <c r="AK39" s="712"/>
      <c r="AL39" s="712"/>
      <c r="AM39" s="712"/>
      <c r="AN39" s="712"/>
      <c r="AO39" s="712"/>
      <c r="AP39" s="712"/>
      <c r="AQ39" s="712"/>
      <c r="AR39" s="712"/>
      <c r="AS39" s="712"/>
      <c r="AT39" s="712"/>
      <c r="AU39" s="712"/>
      <c r="AV39" s="712"/>
      <c r="AW39" s="712"/>
      <c r="AX39" s="712"/>
      <c r="AY39" s="713"/>
    </row>
    <row r="40" spans="1:51" ht="12" customHeight="1">
      <c r="A40" s="102">
        <v>27</v>
      </c>
      <c r="B40" s="109" t="s">
        <v>178</v>
      </c>
      <c r="C40" s="407">
        <f>SUM(AD40)</f>
        <v>2</v>
      </c>
      <c r="D40" s="192">
        <v>30</v>
      </c>
      <c r="E40" s="179">
        <v>15</v>
      </c>
      <c r="F40" s="180"/>
      <c r="G40" s="180"/>
      <c r="H40" s="180">
        <v>15</v>
      </c>
      <c r="I40" s="180"/>
      <c r="J40" s="181"/>
      <c r="K40" s="180"/>
      <c r="L40" s="180"/>
      <c r="M40" s="180"/>
      <c r="N40" s="184"/>
      <c r="O40" s="182"/>
      <c r="P40" s="186"/>
      <c r="Q40" s="181"/>
      <c r="R40" s="180"/>
      <c r="S40" s="180"/>
      <c r="T40" s="180"/>
      <c r="U40" s="184"/>
      <c r="V40" s="182"/>
      <c r="W40" s="183"/>
      <c r="X40" s="181">
        <v>15</v>
      </c>
      <c r="Y40" s="180"/>
      <c r="Z40" s="180"/>
      <c r="AA40" s="180">
        <v>15</v>
      </c>
      <c r="AB40" s="184"/>
      <c r="AC40" s="185" t="s">
        <v>31</v>
      </c>
      <c r="AD40" s="186">
        <v>2</v>
      </c>
      <c r="AE40" s="181"/>
      <c r="AF40" s="180"/>
      <c r="AG40" s="180"/>
      <c r="AH40" s="180"/>
      <c r="AI40" s="184"/>
      <c r="AJ40" s="182"/>
      <c r="AK40" s="183"/>
      <c r="AL40" s="179"/>
      <c r="AM40" s="180"/>
      <c r="AN40" s="180"/>
      <c r="AO40" s="180"/>
      <c r="AP40" s="184"/>
      <c r="AQ40" s="182"/>
      <c r="AR40" s="186"/>
      <c r="AS40" s="181"/>
      <c r="AT40" s="180"/>
      <c r="AU40" s="180"/>
      <c r="AV40" s="180"/>
      <c r="AW40" s="180"/>
      <c r="AX40" s="188"/>
      <c r="AY40" s="187"/>
    </row>
    <row r="41" spans="1:51" ht="12" customHeight="1">
      <c r="A41" s="102">
        <v>28</v>
      </c>
      <c r="B41" s="109" t="s">
        <v>179</v>
      </c>
      <c r="C41" s="304">
        <f>SUM(AD41)</f>
        <v>1</v>
      </c>
      <c r="D41" s="178">
        <v>15</v>
      </c>
      <c r="E41" s="179"/>
      <c r="F41" s="180">
        <v>15</v>
      </c>
      <c r="G41" s="180"/>
      <c r="H41" s="180"/>
      <c r="I41" s="180"/>
      <c r="J41" s="181"/>
      <c r="K41" s="180"/>
      <c r="L41" s="180"/>
      <c r="M41" s="180"/>
      <c r="N41" s="184"/>
      <c r="O41" s="182"/>
      <c r="P41" s="186"/>
      <c r="Q41" s="181"/>
      <c r="R41" s="180"/>
      <c r="S41" s="180"/>
      <c r="T41" s="180"/>
      <c r="U41" s="184"/>
      <c r="V41" s="182"/>
      <c r="W41" s="183"/>
      <c r="X41" s="181"/>
      <c r="Y41" s="180">
        <v>15</v>
      </c>
      <c r="Z41" s="180"/>
      <c r="AA41" s="180"/>
      <c r="AB41" s="184"/>
      <c r="AC41" s="185" t="s">
        <v>34</v>
      </c>
      <c r="AD41" s="186">
        <v>1</v>
      </c>
      <c r="AE41" s="181"/>
      <c r="AF41" s="180"/>
      <c r="AG41" s="180"/>
      <c r="AH41" s="180"/>
      <c r="AI41" s="184"/>
      <c r="AJ41" s="182"/>
      <c r="AK41" s="183"/>
      <c r="AL41" s="179"/>
      <c r="AM41" s="180"/>
      <c r="AN41" s="180"/>
      <c r="AO41" s="180"/>
      <c r="AP41" s="184"/>
      <c r="AQ41" s="182"/>
      <c r="AR41" s="186"/>
      <c r="AS41" s="181"/>
      <c r="AT41" s="180"/>
      <c r="AU41" s="180"/>
      <c r="AV41" s="180"/>
      <c r="AW41" s="180"/>
      <c r="AX41" s="188"/>
      <c r="AY41" s="187"/>
    </row>
    <row r="42" spans="1:51" ht="12" customHeight="1">
      <c r="A42" s="102">
        <v>29</v>
      </c>
      <c r="B42" s="109" t="s">
        <v>180</v>
      </c>
      <c r="C42" s="274">
        <f>SUM(AD42)</f>
        <v>1</v>
      </c>
      <c r="D42" s="178">
        <v>15</v>
      </c>
      <c r="E42" s="179"/>
      <c r="F42" s="180">
        <v>15</v>
      </c>
      <c r="G42" s="180"/>
      <c r="H42" s="180"/>
      <c r="I42" s="180"/>
      <c r="J42" s="181"/>
      <c r="K42" s="180"/>
      <c r="L42" s="180"/>
      <c r="M42" s="180"/>
      <c r="N42" s="184"/>
      <c r="O42" s="182"/>
      <c r="P42" s="186"/>
      <c r="Q42" s="181"/>
      <c r="R42" s="180"/>
      <c r="S42" s="180"/>
      <c r="T42" s="180"/>
      <c r="U42" s="184"/>
      <c r="V42" s="182"/>
      <c r="W42" s="183"/>
      <c r="X42" s="181"/>
      <c r="Y42" s="180">
        <v>15</v>
      </c>
      <c r="Z42" s="180"/>
      <c r="AA42" s="180"/>
      <c r="AB42" s="184"/>
      <c r="AC42" s="185" t="s">
        <v>34</v>
      </c>
      <c r="AD42" s="186">
        <v>1</v>
      </c>
      <c r="AE42" s="181"/>
      <c r="AF42" s="180"/>
      <c r="AG42" s="180"/>
      <c r="AH42" s="180"/>
      <c r="AI42" s="184"/>
      <c r="AJ42" s="182"/>
      <c r="AK42" s="183"/>
      <c r="AL42" s="179"/>
      <c r="AM42" s="180"/>
      <c r="AN42" s="180"/>
      <c r="AO42" s="180"/>
      <c r="AP42" s="184"/>
      <c r="AQ42" s="182"/>
      <c r="AR42" s="186"/>
      <c r="AS42" s="181"/>
      <c r="AT42" s="180"/>
      <c r="AU42" s="180"/>
      <c r="AV42" s="180"/>
      <c r="AW42" s="180"/>
      <c r="AX42" s="188"/>
      <c r="AY42" s="187"/>
    </row>
    <row r="43" spans="1:51" ht="12" customHeight="1">
      <c r="A43" s="102">
        <v>30</v>
      </c>
      <c r="B43" s="109" t="s">
        <v>181</v>
      </c>
      <c r="C43" s="274">
        <f>SUM(AD43)</f>
        <v>2</v>
      </c>
      <c r="D43" s="178">
        <v>30</v>
      </c>
      <c r="E43" s="179"/>
      <c r="F43" s="180">
        <v>30</v>
      </c>
      <c r="G43" s="180"/>
      <c r="H43" s="180"/>
      <c r="I43" s="180"/>
      <c r="J43" s="181"/>
      <c r="K43" s="180"/>
      <c r="L43" s="180"/>
      <c r="M43" s="180"/>
      <c r="N43" s="184"/>
      <c r="O43" s="185"/>
      <c r="P43" s="186"/>
      <c r="Q43" s="181"/>
      <c r="R43" s="180"/>
      <c r="S43" s="180"/>
      <c r="T43" s="180"/>
      <c r="U43" s="184"/>
      <c r="V43" s="182"/>
      <c r="W43" s="183"/>
      <c r="X43" s="179"/>
      <c r="Y43" s="180">
        <v>30</v>
      </c>
      <c r="Z43" s="180"/>
      <c r="AA43" s="180"/>
      <c r="AB43" s="184"/>
      <c r="AC43" s="182" t="s">
        <v>31</v>
      </c>
      <c r="AD43" s="186">
        <v>2</v>
      </c>
      <c r="AE43" s="181"/>
      <c r="AF43" s="180"/>
      <c r="AG43" s="180"/>
      <c r="AH43" s="180"/>
      <c r="AI43" s="184"/>
      <c r="AJ43" s="182"/>
      <c r="AK43" s="183"/>
      <c r="AL43" s="179"/>
      <c r="AM43" s="180"/>
      <c r="AN43" s="180"/>
      <c r="AO43" s="180"/>
      <c r="AP43" s="184"/>
      <c r="AQ43" s="182"/>
      <c r="AR43" s="186"/>
      <c r="AS43" s="181"/>
      <c r="AT43" s="180"/>
      <c r="AU43" s="180"/>
      <c r="AV43" s="180"/>
      <c r="AW43" s="180"/>
      <c r="AX43" s="188"/>
      <c r="AY43" s="187"/>
    </row>
    <row r="44" spans="1:51" ht="12" customHeight="1">
      <c r="A44" s="102">
        <v>31</v>
      </c>
      <c r="B44" s="109" t="s">
        <v>182</v>
      </c>
      <c r="C44" s="274">
        <f>SUM(AK44)</f>
        <v>2</v>
      </c>
      <c r="D44" s="178">
        <v>30</v>
      </c>
      <c r="E44" s="179"/>
      <c r="F44" s="180"/>
      <c r="G44" s="180"/>
      <c r="H44" s="180">
        <v>30</v>
      </c>
      <c r="I44" s="180"/>
      <c r="J44" s="181"/>
      <c r="K44" s="180"/>
      <c r="L44" s="180"/>
      <c r="M44" s="180"/>
      <c r="N44" s="184"/>
      <c r="O44" s="185"/>
      <c r="P44" s="186"/>
      <c r="Q44" s="181"/>
      <c r="R44" s="180"/>
      <c r="S44" s="180"/>
      <c r="T44" s="180"/>
      <c r="U44" s="184"/>
      <c r="V44" s="182"/>
      <c r="W44" s="183"/>
      <c r="X44" s="179"/>
      <c r="Y44" s="180"/>
      <c r="Z44" s="180"/>
      <c r="AA44" s="180"/>
      <c r="AB44" s="184"/>
      <c r="AC44" s="182"/>
      <c r="AD44" s="186"/>
      <c r="AE44" s="181"/>
      <c r="AF44" s="180"/>
      <c r="AG44" s="180"/>
      <c r="AH44" s="180">
        <v>30</v>
      </c>
      <c r="AI44" s="184"/>
      <c r="AJ44" s="182" t="s">
        <v>34</v>
      </c>
      <c r="AK44" s="183">
        <v>2</v>
      </c>
      <c r="AL44" s="179"/>
      <c r="AM44" s="180"/>
      <c r="AN44" s="180"/>
      <c r="AO44" s="180"/>
      <c r="AP44" s="184"/>
      <c r="AQ44" s="182"/>
      <c r="AR44" s="186"/>
      <c r="AS44" s="181"/>
      <c r="AT44" s="180"/>
      <c r="AU44" s="180"/>
      <c r="AV44" s="180"/>
      <c r="AW44" s="180"/>
      <c r="AX44" s="188"/>
      <c r="AY44" s="187"/>
    </row>
    <row r="45" spans="1:51" ht="12" customHeight="1">
      <c r="A45" s="102">
        <v>32</v>
      </c>
      <c r="B45" s="109" t="s">
        <v>183</v>
      </c>
      <c r="C45" s="274">
        <f>SUM(AK45)</f>
        <v>1</v>
      </c>
      <c r="D45" s="178">
        <v>15</v>
      </c>
      <c r="E45" s="179"/>
      <c r="F45" s="180"/>
      <c r="G45" s="180"/>
      <c r="H45" s="180">
        <v>15</v>
      </c>
      <c r="I45" s="180"/>
      <c r="J45" s="181"/>
      <c r="K45" s="180"/>
      <c r="L45" s="180"/>
      <c r="M45" s="180"/>
      <c r="N45" s="184"/>
      <c r="O45" s="185"/>
      <c r="P45" s="186"/>
      <c r="Q45" s="181"/>
      <c r="R45" s="180"/>
      <c r="S45" s="180"/>
      <c r="T45" s="180"/>
      <c r="U45" s="184"/>
      <c r="V45" s="182"/>
      <c r="W45" s="183"/>
      <c r="X45" s="179"/>
      <c r="Y45" s="180"/>
      <c r="Z45" s="180"/>
      <c r="AA45" s="180"/>
      <c r="AB45" s="184"/>
      <c r="AC45" s="182"/>
      <c r="AD45" s="186"/>
      <c r="AE45" s="181"/>
      <c r="AF45" s="180"/>
      <c r="AG45" s="180"/>
      <c r="AH45" s="180">
        <v>15</v>
      </c>
      <c r="AI45" s="184"/>
      <c r="AJ45" s="182" t="s">
        <v>34</v>
      </c>
      <c r="AK45" s="183">
        <v>1</v>
      </c>
      <c r="AL45" s="179"/>
      <c r="AM45" s="180"/>
      <c r="AN45" s="180"/>
      <c r="AO45" s="180"/>
      <c r="AP45" s="184"/>
      <c r="AQ45" s="182"/>
      <c r="AR45" s="186"/>
      <c r="AS45" s="181"/>
      <c r="AT45" s="180"/>
      <c r="AU45" s="180"/>
      <c r="AV45" s="180"/>
      <c r="AW45" s="180"/>
      <c r="AX45" s="188"/>
      <c r="AY45" s="187"/>
    </row>
    <row r="46" spans="1:51" ht="24.75" customHeight="1">
      <c r="A46" s="102">
        <v>33</v>
      </c>
      <c r="B46" s="109" t="s">
        <v>184</v>
      </c>
      <c r="C46" s="274">
        <f>SUM(AK46)</f>
        <v>2</v>
      </c>
      <c r="D46" s="178">
        <v>30</v>
      </c>
      <c r="E46" s="179"/>
      <c r="F46" s="180">
        <v>30</v>
      </c>
      <c r="G46" s="180"/>
      <c r="H46" s="180"/>
      <c r="I46" s="180"/>
      <c r="J46" s="181"/>
      <c r="K46" s="180"/>
      <c r="L46" s="180"/>
      <c r="M46" s="180"/>
      <c r="N46" s="184"/>
      <c r="O46" s="185"/>
      <c r="P46" s="186"/>
      <c r="Q46" s="181"/>
      <c r="R46" s="180"/>
      <c r="S46" s="180"/>
      <c r="T46" s="180"/>
      <c r="U46" s="184"/>
      <c r="V46" s="182"/>
      <c r="W46" s="183"/>
      <c r="X46" s="179"/>
      <c r="Y46" s="180"/>
      <c r="Z46" s="180"/>
      <c r="AA46" s="180"/>
      <c r="AB46" s="184"/>
      <c r="AC46" s="182"/>
      <c r="AD46" s="186"/>
      <c r="AE46" s="181"/>
      <c r="AF46" s="180">
        <v>30</v>
      </c>
      <c r="AG46" s="180"/>
      <c r="AH46" s="180"/>
      <c r="AI46" s="184"/>
      <c r="AJ46" s="182" t="s">
        <v>31</v>
      </c>
      <c r="AK46" s="183">
        <v>2</v>
      </c>
      <c r="AL46" s="179"/>
      <c r="AM46" s="180"/>
      <c r="AN46" s="180"/>
      <c r="AO46" s="180"/>
      <c r="AP46" s="184"/>
      <c r="AQ46" s="182"/>
      <c r="AR46" s="186"/>
      <c r="AS46" s="181"/>
      <c r="AT46" s="180"/>
      <c r="AU46" s="180"/>
      <c r="AV46" s="180"/>
      <c r="AW46" s="180"/>
      <c r="AX46" s="188"/>
      <c r="AY46" s="187"/>
    </row>
    <row r="47" spans="1:51" ht="12" customHeight="1">
      <c r="A47" s="102">
        <v>34</v>
      </c>
      <c r="B47" s="109" t="s">
        <v>185</v>
      </c>
      <c r="C47" s="274">
        <f>SUM(AR47)</f>
        <v>1</v>
      </c>
      <c r="D47" s="178">
        <v>15</v>
      </c>
      <c r="E47" s="179"/>
      <c r="F47" s="180"/>
      <c r="G47" s="180"/>
      <c r="H47" s="180">
        <v>15</v>
      </c>
      <c r="I47" s="180"/>
      <c r="J47" s="181"/>
      <c r="K47" s="180"/>
      <c r="L47" s="180"/>
      <c r="M47" s="180"/>
      <c r="N47" s="184"/>
      <c r="O47" s="185"/>
      <c r="P47" s="186"/>
      <c r="Q47" s="181"/>
      <c r="R47" s="180"/>
      <c r="S47" s="180"/>
      <c r="T47" s="180"/>
      <c r="U47" s="184"/>
      <c r="V47" s="182"/>
      <c r="W47" s="183"/>
      <c r="X47" s="179"/>
      <c r="Y47" s="180"/>
      <c r="Z47" s="180"/>
      <c r="AA47" s="180"/>
      <c r="AB47" s="184"/>
      <c r="AC47" s="182"/>
      <c r="AD47" s="186"/>
      <c r="AE47" s="181"/>
      <c r="AF47" s="180"/>
      <c r="AG47" s="180"/>
      <c r="AH47" s="180"/>
      <c r="AI47" s="184"/>
      <c r="AJ47" s="182"/>
      <c r="AK47" s="183"/>
      <c r="AL47" s="179"/>
      <c r="AM47" s="180"/>
      <c r="AN47" s="180"/>
      <c r="AO47" s="180">
        <v>15</v>
      </c>
      <c r="AP47" s="184"/>
      <c r="AQ47" s="182" t="s">
        <v>34</v>
      </c>
      <c r="AR47" s="186">
        <v>1</v>
      </c>
      <c r="AS47" s="181"/>
      <c r="AT47" s="180"/>
      <c r="AU47" s="180"/>
      <c r="AV47" s="180"/>
      <c r="AW47" s="180"/>
      <c r="AX47" s="188"/>
      <c r="AY47" s="187"/>
    </row>
    <row r="48" spans="1:51" ht="12" customHeight="1">
      <c r="A48" s="102">
        <v>35</v>
      </c>
      <c r="B48" s="109" t="s">
        <v>186</v>
      </c>
      <c r="C48" s="274">
        <f>SUM(AR48)</f>
        <v>1</v>
      </c>
      <c r="D48" s="178">
        <v>15</v>
      </c>
      <c r="E48" s="179"/>
      <c r="F48" s="180"/>
      <c r="G48" s="180"/>
      <c r="H48" s="180">
        <v>15</v>
      </c>
      <c r="I48" s="180"/>
      <c r="J48" s="181"/>
      <c r="K48" s="180"/>
      <c r="L48" s="180"/>
      <c r="M48" s="180"/>
      <c r="N48" s="184"/>
      <c r="O48" s="185"/>
      <c r="P48" s="186"/>
      <c r="Q48" s="181"/>
      <c r="R48" s="180"/>
      <c r="S48" s="180"/>
      <c r="T48" s="180"/>
      <c r="U48" s="184"/>
      <c r="V48" s="182"/>
      <c r="W48" s="183"/>
      <c r="X48" s="179"/>
      <c r="Y48" s="180"/>
      <c r="Z48" s="180"/>
      <c r="AA48" s="180"/>
      <c r="AB48" s="184"/>
      <c r="AC48" s="182"/>
      <c r="AD48" s="186"/>
      <c r="AE48" s="181"/>
      <c r="AF48" s="180"/>
      <c r="AG48" s="180"/>
      <c r="AH48" s="180"/>
      <c r="AI48" s="184"/>
      <c r="AJ48" s="182"/>
      <c r="AK48" s="183"/>
      <c r="AL48" s="179"/>
      <c r="AM48" s="180"/>
      <c r="AN48" s="180"/>
      <c r="AO48" s="180">
        <v>15</v>
      </c>
      <c r="AP48" s="184"/>
      <c r="AQ48" s="182" t="s">
        <v>34</v>
      </c>
      <c r="AR48" s="186">
        <v>1</v>
      </c>
      <c r="AS48" s="181"/>
      <c r="AT48" s="180"/>
      <c r="AU48" s="180"/>
      <c r="AV48" s="180"/>
      <c r="AW48" s="180"/>
      <c r="AX48" s="188"/>
      <c r="AY48" s="187"/>
    </row>
    <row r="49" spans="1:51" ht="12" customHeight="1">
      <c r="A49" s="102">
        <v>36</v>
      </c>
      <c r="B49" s="109" t="s">
        <v>187</v>
      </c>
      <c r="C49" s="274">
        <f>SUM(AR49)</f>
        <v>2</v>
      </c>
      <c r="D49" s="192">
        <v>30</v>
      </c>
      <c r="E49" s="179"/>
      <c r="F49" s="180"/>
      <c r="G49" s="180"/>
      <c r="H49" s="180">
        <v>30</v>
      </c>
      <c r="I49" s="180"/>
      <c r="J49" s="181"/>
      <c r="K49" s="180"/>
      <c r="L49" s="180"/>
      <c r="M49" s="180"/>
      <c r="N49" s="184"/>
      <c r="O49" s="185"/>
      <c r="P49" s="186"/>
      <c r="Q49" s="181"/>
      <c r="R49" s="180"/>
      <c r="S49" s="180"/>
      <c r="T49" s="180"/>
      <c r="U49" s="184"/>
      <c r="V49" s="182"/>
      <c r="W49" s="183"/>
      <c r="X49" s="179"/>
      <c r="Y49" s="180"/>
      <c r="Z49" s="180"/>
      <c r="AA49" s="180"/>
      <c r="AB49" s="184"/>
      <c r="AC49" s="182"/>
      <c r="AD49" s="186"/>
      <c r="AE49" s="181"/>
      <c r="AF49" s="180"/>
      <c r="AG49" s="180"/>
      <c r="AH49" s="180"/>
      <c r="AI49" s="184"/>
      <c r="AJ49" s="182"/>
      <c r="AK49" s="183"/>
      <c r="AL49" s="179"/>
      <c r="AM49" s="180"/>
      <c r="AN49" s="180"/>
      <c r="AO49" s="180">
        <v>30</v>
      </c>
      <c r="AP49" s="184"/>
      <c r="AQ49" s="182" t="s">
        <v>34</v>
      </c>
      <c r="AR49" s="186">
        <v>2</v>
      </c>
      <c r="AS49" s="181"/>
      <c r="AT49" s="180"/>
      <c r="AU49" s="180"/>
      <c r="AV49" s="180"/>
      <c r="AW49" s="180"/>
      <c r="AX49" s="188"/>
      <c r="AY49" s="187"/>
    </row>
    <row r="50" spans="1:51" ht="12" customHeight="1">
      <c r="A50" s="102">
        <v>37</v>
      </c>
      <c r="B50" s="109" t="s">
        <v>188</v>
      </c>
      <c r="C50" s="274">
        <f>SUM(AY50)</f>
        <v>2</v>
      </c>
      <c r="D50" s="178">
        <v>15</v>
      </c>
      <c r="E50" s="179"/>
      <c r="F50" s="180">
        <v>15</v>
      </c>
      <c r="G50" s="180"/>
      <c r="H50" s="180"/>
      <c r="I50" s="180"/>
      <c r="J50" s="181"/>
      <c r="K50" s="180"/>
      <c r="L50" s="180"/>
      <c r="M50" s="180"/>
      <c r="N50" s="184"/>
      <c r="O50" s="185"/>
      <c r="P50" s="186"/>
      <c r="Q50" s="181"/>
      <c r="R50" s="180"/>
      <c r="S50" s="180"/>
      <c r="T50" s="180"/>
      <c r="U50" s="184"/>
      <c r="V50" s="182"/>
      <c r="W50" s="183"/>
      <c r="X50" s="179"/>
      <c r="Y50" s="180"/>
      <c r="Z50" s="180"/>
      <c r="AA50" s="180"/>
      <c r="AB50" s="184"/>
      <c r="AC50" s="182"/>
      <c r="AD50" s="186"/>
      <c r="AE50" s="181"/>
      <c r="AF50" s="180"/>
      <c r="AG50" s="180"/>
      <c r="AH50" s="180"/>
      <c r="AI50" s="184"/>
      <c r="AJ50" s="182"/>
      <c r="AK50" s="183"/>
      <c r="AL50" s="179"/>
      <c r="AM50" s="180"/>
      <c r="AN50" s="180"/>
      <c r="AO50" s="180"/>
      <c r="AP50" s="184"/>
      <c r="AQ50" s="182"/>
      <c r="AR50" s="186"/>
      <c r="AS50" s="181"/>
      <c r="AT50" s="180">
        <v>15</v>
      </c>
      <c r="AU50" s="180"/>
      <c r="AV50" s="180"/>
      <c r="AW50" s="184"/>
      <c r="AX50" s="182" t="s">
        <v>34</v>
      </c>
      <c r="AY50" s="187">
        <v>2</v>
      </c>
    </row>
    <row r="51" spans="1:51" ht="12" customHeight="1">
      <c r="A51" s="102">
        <v>38</v>
      </c>
      <c r="B51" s="109" t="s">
        <v>189</v>
      </c>
      <c r="C51" s="274">
        <f>SUM(AY51)</f>
        <v>2</v>
      </c>
      <c r="D51" s="178">
        <v>30</v>
      </c>
      <c r="E51" s="179"/>
      <c r="F51" s="180">
        <v>30</v>
      </c>
      <c r="G51" s="180"/>
      <c r="H51" s="180"/>
      <c r="I51" s="180"/>
      <c r="J51" s="181"/>
      <c r="K51" s="180"/>
      <c r="L51" s="180"/>
      <c r="M51" s="180"/>
      <c r="N51" s="184"/>
      <c r="O51" s="185"/>
      <c r="P51" s="194"/>
      <c r="Q51" s="179"/>
      <c r="R51" s="180"/>
      <c r="S51" s="180"/>
      <c r="T51" s="180"/>
      <c r="U51" s="184"/>
      <c r="V51" s="182"/>
      <c r="W51" s="183"/>
      <c r="X51" s="179"/>
      <c r="Y51" s="180"/>
      <c r="Z51" s="180"/>
      <c r="AA51" s="180"/>
      <c r="AB51" s="184"/>
      <c r="AC51" s="182"/>
      <c r="AD51" s="186"/>
      <c r="AE51" s="181"/>
      <c r="AF51" s="180"/>
      <c r="AG51" s="180"/>
      <c r="AH51" s="180"/>
      <c r="AI51" s="184"/>
      <c r="AJ51" s="182"/>
      <c r="AK51" s="183"/>
      <c r="AL51" s="179"/>
      <c r="AM51" s="180"/>
      <c r="AN51" s="180"/>
      <c r="AO51" s="180"/>
      <c r="AP51" s="184"/>
      <c r="AQ51" s="182"/>
      <c r="AR51" s="186"/>
      <c r="AS51" s="181"/>
      <c r="AT51" s="180">
        <v>30</v>
      </c>
      <c r="AU51" s="180"/>
      <c r="AV51" s="180"/>
      <c r="AW51" s="184"/>
      <c r="AX51" s="182" t="s">
        <v>34</v>
      </c>
      <c r="AY51" s="187">
        <v>2</v>
      </c>
    </row>
    <row r="52" spans="1:51" ht="12" customHeight="1" thickBot="1">
      <c r="A52" s="714" t="s">
        <v>122</v>
      </c>
      <c r="B52" s="715"/>
      <c r="C52" s="618">
        <f>C40+C41+C42+C43+C44+C45+C46+C47+C48+C49+C50+C51</f>
        <v>19</v>
      </c>
      <c r="D52" s="166">
        <f>D40+D41+D42+D43+D44+D45+D46+D47+D48+D49+D50+D51</f>
        <v>270</v>
      </c>
      <c r="E52" s="201">
        <f>SUM(E40:E51)</f>
        <v>15</v>
      </c>
      <c r="F52" s="202">
        <f>F41+F42+F43+F44+F46+F50+F51</f>
        <v>135</v>
      </c>
      <c r="G52" s="202">
        <f>SUM(G40:G51)</f>
        <v>0</v>
      </c>
      <c r="H52" s="202">
        <f>H40+H41+H42+H43+H44+H45+H46+H47+H48+H49+H50+H51</f>
        <v>120</v>
      </c>
      <c r="I52" s="203">
        <f>SUM(I40:I51)</f>
        <v>0</v>
      </c>
      <c r="J52" s="166">
        <v>0</v>
      </c>
      <c r="K52" s="202">
        <v>0</v>
      </c>
      <c r="L52" s="202">
        <v>0</v>
      </c>
      <c r="M52" s="202">
        <v>0</v>
      </c>
      <c r="N52" s="204">
        <v>0</v>
      </c>
      <c r="O52" s="205"/>
      <c r="P52" s="203">
        <v>0</v>
      </c>
      <c r="Q52" s="166">
        <v>0</v>
      </c>
      <c r="R52" s="202">
        <v>0</v>
      </c>
      <c r="S52" s="202">
        <v>0</v>
      </c>
      <c r="T52" s="202">
        <v>0</v>
      </c>
      <c r="U52" s="204">
        <v>0</v>
      </c>
      <c r="V52" s="204"/>
      <c r="W52" s="203">
        <v>0</v>
      </c>
      <c r="X52" s="166">
        <f>SUM(X40:X51)</f>
        <v>15</v>
      </c>
      <c r="Y52" s="202">
        <f>SUM(Y40:Y51)</f>
        <v>60</v>
      </c>
      <c r="Z52" s="202">
        <f>SUM(Z40:Z51)</f>
        <v>0</v>
      </c>
      <c r="AA52" s="202">
        <f>SUM(AA40:AA51)</f>
        <v>15</v>
      </c>
      <c r="AB52" s="204">
        <f>SUM(AB40:AB51)</f>
        <v>0</v>
      </c>
      <c r="AC52" s="204"/>
      <c r="AD52" s="203">
        <f aca="true" t="shared" si="0" ref="AD52:AI52">SUM(AD40:AD51)</f>
        <v>6</v>
      </c>
      <c r="AE52" s="166">
        <f t="shared" si="0"/>
        <v>0</v>
      </c>
      <c r="AF52" s="202">
        <f t="shared" si="0"/>
        <v>30</v>
      </c>
      <c r="AG52" s="202">
        <f t="shared" si="0"/>
        <v>0</v>
      </c>
      <c r="AH52" s="202">
        <f t="shared" si="0"/>
        <v>45</v>
      </c>
      <c r="AI52" s="204">
        <f t="shared" si="0"/>
        <v>0</v>
      </c>
      <c r="AJ52" s="204"/>
      <c r="AK52" s="203">
        <f aca="true" t="shared" si="1" ref="AK52:AP52">SUM(AK40:AK51)</f>
        <v>5</v>
      </c>
      <c r="AL52" s="166">
        <f t="shared" si="1"/>
        <v>0</v>
      </c>
      <c r="AM52" s="202">
        <f t="shared" si="1"/>
        <v>0</v>
      </c>
      <c r="AN52" s="202">
        <f t="shared" si="1"/>
        <v>0</v>
      </c>
      <c r="AO52" s="202">
        <f t="shared" si="1"/>
        <v>60</v>
      </c>
      <c r="AP52" s="204">
        <f t="shared" si="1"/>
        <v>0</v>
      </c>
      <c r="AQ52" s="204"/>
      <c r="AR52" s="203">
        <f aca="true" t="shared" si="2" ref="AR52:AW52">SUM(AR40:AR51)</f>
        <v>4</v>
      </c>
      <c r="AS52" s="166">
        <f t="shared" si="2"/>
        <v>0</v>
      </c>
      <c r="AT52" s="202">
        <f t="shared" si="2"/>
        <v>45</v>
      </c>
      <c r="AU52" s="202">
        <f t="shared" si="2"/>
        <v>0</v>
      </c>
      <c r="AV52" s="202">
        <f t="shared" si="2"/>
        <v>0</v>
      </c>
      <c r="AW52" s="204">
        <f t="shared" si="2"/>
        <v>0</v>
      </c>
      <c r="AX52" s="204"/>
      <c r="AY52" s="203">
        <f>SUM(AY41:AY51)</f>
        <v>4</v>
      </c>
    </row>
    <row r="53" spans="1:51" ht="12" customHeight="1" thickBot="1">
      <c r="A53" s="700" t="s">
        <v>123</v>
      </c>
      <c r="B53" s="701"/>
      <c r="C53" s="112">
        <f>C38+C52</f>
        <v>97</v>
      </c>
      <c r="D53" s="113">
        <f>D38+D52</f>
        <v>1380</v>
      </c>
      <c r="E53" s="114">
        <f>E38+E52</f>
        <v>420</v>
      </c>
      <c r="F53" s="115">
        <f>F38+F52</f>
        <v>285</v>
      </c>
      <c r="G53" s="115">
        <f aca="true" t="shared" si="3" ref="G53:N53">SUM(G38,G52)</f>
        <v>0</v>
      </c>
      <c r="H53" s="115">
        <f>H38+H52</f>
        <v>675</v>
      </c>
      <c r="I53" s="115">
        <f t="shared" si="3"/>
        <v>0</v>
      </c>
      <c r="J53" s="116">
        <f t="shared" si="3"/>
        <v>120</v>
      </c>
      <c r="K53" s="114">
        <f t="shared" si="3"/>
        <v>30</v>
      </c>
      <c r="L53" s="115">
        <f t="shared" si="3"/>
        <v>0</v>
      </c>
      <c r="M53" s="115">
        <f t="shared" si="3"/>
        <v>105</v>
      </c>
      <c r="N53" s="115">
        <f t="shared" si="3"/>
        <v>0</v>
      </c>
      <c r="O53" s="114"/>
      <c r="P53" s="117">
        <f aca="true" t="shared" si="4" ref="P53:U53">SUM(P38,P52)</f>
        <v>18</v>
      </c>
      <c r="Q53" s="116">
        <f t="shared" si="4"/>
        <v>75</v>
      </c>
      <c r="R53" s="114">
        <f t="shared" si="4"/>
        <v>75</v>
      </c>
      <c r="S53" s="115">
        <f t="shared" si="4"/>
        <v>0</v>
      </c>
      <c r="T53" s="115">
        <f t="shared" si="4"/>
        <v>60</v>
      </c>
      <c r="U53" s="114">
        <f t="shared" si="4"/>
        <v>0</v>
      </c>
      <c r="V53" s="113"/>
      <c r="W53" s="117">
        <f>SUM(W38,W52)</f>
        <v>15</v>
      </c>
      <c r="X53" s="113">
        <f>SUM(X38,X52)</f>
        <v>120</v>
      </c>
      <c r="Y53" s="114">
        <f>SUM(Y38,Y52)</f>
        <v>75</v>
      </c>
      <c r="Z53" s="115">
        <f>SUM(B39,Z52)</f>
        <v>0</v>
      </c>
      <c r="AA53" s="115">
        <f>AA38+AA52</f>
        <v>165</v>
      </c>
      <c r="AB53" s="114">
        <f>SUM(AB38,AB52)</f>
        <v>0</v>
      </c>
      <c r="AC53" s="114"/>
      <c r="AD53" s="118">
        <f aca="true" t="shared" si="5" ref="AD53:AI53">SUM(AD38,AD52)</f>
        <v>24</v>
      </c>
      <c r="AE53" s="116">
        <f t="shared" si="5"/>
        <v>30</v>
      </c>
      <c r="AF53" s="114">
        <f t="shared" si="5"/>
        <v>45</v>
      </c>
      <c r="AG53" s="115">
        <f t="shared" si="5"/>
        <v>0</v>
      </c>
      <c r="AH53" s="115">
        <f t="shared" si="5"/>
        <v>180</v>
      </c>
      <c r="AI53" s="114">
        <f t="shared" si="5"/>
        <v>0</v>
      </c>
      <c r="AJ53" s="113"/>
      <c r="AK53" s="119">
        <f aca="true" t="shared" si="6" ref="AK53:AP53">SUM(AK38,AK52)</f>
        <v>19</v>
      </c>
      <c r="AL53" s="113">
        <f t="shared" si="6"/>
        <v>75</v>
      </c>
      <c r="AM53" s="114">
        <f t="shared" si="6"/>
        <v>15</v>
      </c>
      <c r="AN53" s="115">
        <f t="shared" si="6"/>
        <v>0</v>
      </c>
      <c r="AO53" s="115">
        <f t="shared" si="6"/>
        <v>135</v>
      </c>
      <c r="AP53" s="114">
        <f t="shared" si="6"/>
        <v>0</v>
      </c>
      <c r="AQ53" s="114"/>
      <c r="AR53" s="118">
        <f aca="true" t="shared" si="7" ref="AR53:AW53">SUM(AR38,AR52)</f>
        <v>14</v>
      </c>
      <c r="AS53" s="116">
        <f t="shared" si="7"/>
        <v>0</v>
      </c>
      <c r="AT53" s="114">
        <f t="shared" si="7"/>
        <v>45</v>
      </c>
      <c r="AU53" s="115">
        <f t="shared" si="7"/>
        <v>0</v>
      </c>
      <c r="AV53" s="115">
        <f t="shared" si="7"/>
        <v>30</v>
      </c>
      <c r="AW53" s="115">
        <f t="shared" si="7"/>
        <v>0</v>
      </c>
      <c r="AX53" s="115"/>
      <c r="AY53" s="119">
        <f>SUM(AY38,AY52)</f>
        <v>7</v>
      </c>
    </row>
    <row r="54" spans="1:51" ht="10.5" customHeight="1" thickBot="1">
      <c r="A54" s="716" t="s">
        <v>96</v>
      </c>
      <c r="B54" s="717"/>
      <c r="C54" s="717"/>
      <c r="D54" s="717"/>
      <c r="E54" s="717"/>
      <c r="F54" s="717"/>
      <c r="G54" s="717"/>
      <c r="H54" s="717"/>
      <c r="I54" s="717"/>
      <c r="J54" s="718"/>
      <c r="K54" s="718"/>
      <c r="L54" s="718"/>
      <c r="M54" s="718"/>
      <c r="N54" s="718"/>
      <c r="O54" s="718"/>
      <c r="P54" s="718"/>
      <c r="Q54" s="717"/>
      <c r="R54" s="717"/>
      <c r="S54" s="717"/>
      <c r="T54" s="717"/>
      <c r="U54" s="717"/>
      <c r="V54" s="717"/>
      <c r="W54" s="717"/>
      <c r="X54" s="717"/>
      <c r="Y54" s="717"/>
      <c r="Z54" s="717"/>
      <c r="AA54" s="717"/>
      <c r="AB54" s="717"/>
      <c r="AC54" s="717"/>
      <c r="AD54" s="717"/>
      <c r="AE54" s="717"/>
      <c r="AF54" s="717"/>
      <c r="AG54" s="717"/>
      <c r="AH54" s="717"/>
      <c r="AI54" s="717"/>
      <c r="AJ54" s="717"/>
      <c r="AK54" s="717"/>
      <c r="AL54" s="717"/>
      <c r="AM54" s="717"/>
      <c r="AN54" s="717"/>
      <c r="AO54" s="717"/>
      <c r="AP54" s="717"/>
      <c r="AQ54" s="717"/>
      <c r="AR54" s="717"/>
      <c r="AS54" s="717"/>
      <c r="AT54" s="717"/>
      <c r="AU54" s="717"/>
      <c r="AV54" s="717"/>
      <c r="AW54" s="717"/>
      <c r="AX54" s="717"/>
      <c r="AY54" s="719"/>
    </row>
    <row r="55" spans="1:51" ht="12.75" customHeight="1" thickBot="1">
      <c r="A55" s="176">
        <v>39</v>
      </c>
      <c r="B55" s="235" t="s">
        <v>36</v>
      </c>
      <c r="C55" s="415">
        <v>8</v>
      </c>
      <c r="D55" s="433">
        <v>120</v>
      </c>
      <c r="E55" s="420"/>
      <c r="F55" s="420"/>
      <c r="G55" s="420"/>
      <c r="H55" s="420">
        <v>120</v>
      </c>
      <c r="I55" s="428"/>
      <c r="J55" s="419"/>
      <c r="K55" s="420"/>
      <c r="L55" s="420"/>
      <c r="M55" s="420"/>
      <c r="N55" s="420"/>
      <c r="O55" s="425"/>
      <c r="P55" s="424"/>
      <c r="Q55" s="419"/>
      <c r="R55" s="421"/>
      <c r="S55" s="421"/>
      <c r="T55" s="422"/>
      <c r="U55" s="422"/>
      <c r="V55" s="430"/>
      <c r="W55" s="431"/>
      <c r="X55" s="419"/>
      <c r="Y55" s="420"/>
      <c r="Z55" s="420"/>
      <c r="AA55" s="420">
        <v>30</v>
      </c>
      <c r="AB55" s="421"/>
      <c r="AC55" s="425" t="s">
        <v>34</v>
      </c>
      <c r="AD55" s="424">
        <v>2</v>
      </c>
      <c r="AE55" s="419"/>
      <c r="AF55" s="420"/>
      <c r="AG55" s="420"/>
      <c r="AH55" s="420">
        <v>30</v>
      </c>
      <c r="AI55" s="421"/>
      <c r="AJ55" s="423" t="s">
        <v>34</v>
      </c>
      <c r="AK55" s="426">
        <v>2</v>
      </c>
      <c r="AL55" s="419"/>
      <c r="AM55" s="420"/>
      <c r="AN55" s="420"/>
      <c r="AO55" s="421">
        <v>30</v>
      </c>
      <c r="AP55" s="422"/>
      <c r="AQ55" s="423" t="s">
        <v>34</v>
      </c>
      <c r="AR55" s="424">
        <v>2</v>
      </c>
      <c r="AS55" s="419"/>
      <c r="AT55" s="420"/>
      <c r="AU55" s="420"/>
      <c r="AV55" s="420">
        <v>30</v>
      </c>
      <c r="AW55" s="421"/>
      <c r="AX55" s="425" t="s">
        <v>31</v>
      </c>
      <c r="AY55" s="426">
        <v>2</v>
      </c>
    </row>
    <row r="56" spans="1:51" ht="12" customHeight="1" thickBot="1">
      <c r="A56" s="150">
        <v>40</v>
      </c>
      <c r="B56" s="151" t="s">
        <v>197</v>
      </c>
      <c r="C56" s="290">
        <f>SUM(P56,W56,AD56,AK56,AR56,AY56)</f>
        <v>42</v>
      </c>
      <c r="D56" s="174">
        <f>SUM(M56,T56,AA56,AH56,AO56,AV56)</f>
        <v>480</v>
      </c>
      <c r="E56" s="106"/>
      <c r="F56" s="106"/>
      <c r="G56" s="106"/>
      <c r="H56" s="106">
        <v>480</v>
      </c>
      <c r="I56" s="207"/>
      <c r="J56" s="227"/>
      <c r="K56" s="160"/>
      <c r="L56" s="160"/>
      <c r="M56" s="160">
        <v>120</v>
      </c>
      <c r="N56" s="160"/>
      <c r="O56" s="107" t="s">
        <v>34</v>
      </c>
      <c r="P56" s="206">
        <v>12</v>
      </c>
      <c r="Q56" s="227"/>
      <c r="R56" s="160"/>
      <c r="S56" s="160"/>
      <c r="T56" s="160">
        <v>120</v>
      </c>
      <c r="U56" s="160"/>
      <c r="V56" s="107" t="s">
        <v>34</v>
      </c>
      <c r="W56" s="206">
        <v>12</v>
      </c>
      <c r="X56" s="227"/>
      <c r="Y56" s="160"/>
      <c r="Z56" s="160"/>
      <c r="AA56" s="160">
        <v>60</v>
      </c>
      <c r="AB56" s="160"/>
      <c r="AC56" s="107" t="s">
        <v>34</v>
      </c>
      <c r="AD56" s="206">
        <v>4</v>
      </c>
      <c r="AE56" s="227"/>
      <c r="AF56" s="160"/>
      <c r="AG56" s="160"/>
      <c r="AH56" s="160">
        <v>60</v>
      </c>
      <c r="AI56" s="160"/>
      <c r="AJ56" s="107" t="s">
        <v>34</v>
      </c>
      <c r="AK56" s="206">
        <v>4</v>
      </c>
      <c r="AL56" s="227"/>
      <c r="AM56" s="160"/>
      <c r="AN56" s="160"/>
      <c r="AO56" s="160">
        <v>90</v>
      </c>
      <c r="AP56" s="160"/>
      <c r="AQ56" s="107" t="s">
        <v>34</v>
      </c>
      <c r="AR56" s="215">
        <v>6</v>
      </c>
      <c r="AS56" s="227"/>
      <c r="AT56" s="160"/>
      <c r="AU56" s="160"/>
      <c r="AV56" s="160">
        <v>30</v>
      </c>
      <c r="AW56" s="160"/>
      <c r="AX56" s="107" t="s">
        <v>34</v>
      </c>
      <c r="AY56" s="215">
        <v>4</v>
      </c>
    </row>
    <row r="57" spans="1:51" ht="12" customHeight="1" thickBot="1">
      <c r="A57" s="152">
        <v>41</v>
      </c>
      <c r="B57" s="153" t="s">
        <v>156</v>
      </c>
      <c r="C57" s="154">
        <f>SUM(P57,W57,AD57,AK57,AR57,AY57)</f>
        <v>9</v>
      </c>
      <c r="D57" s="434">
        <f>SUM(E57:I57)</f>
        <v>60</v>
      </c>
      <c r="E57" s="98"/>
      <c r="F57" s="98"/>
      <c r="G57" s="98"/>
      <c r="H57" s="98"/>
      <c r="I57" s="429">
        <v>60</v>
      </c>
      <c r="J57" s="102"/>
      <c r="K57" s="98"/>
      <c r="L57" s="98"/>
      <c r="M57" s="98"/>
      <c r="N57" s="99"/>
      <c r="O57" s="103"/>
      <c r="P57" s="108"/>
      <c r="Q57" s="102"/>
      <c r="R57" s="98"/>
      <c r="S57" s="98"/>
      <c r="T57" s="98"/>
      <c r="U57" s="99"/>
      <c r="V57" s="100"/>
      <c r="W57" s="156"/>
      <c r="X57" s="102"/>
      <c r="Y57" s="98"/>
      <c r="Z57" s="98"/>
      <c r="AA57" s="98"/>
      <c r="AB57" s="99"/>
      <c r="AC57" s="100"/>
      <c r="AD57" s="108"/>
      <c r="AE57" s="102"/>
      <c r="AF57" s="98"/>
      <c r="AG57" s="98"/>
      <c r="AH57" s="98"/>
      <c r="AI57" s="157"/>
      <c r="AJ57" s="158"/>
      <c r="AK57" s="159"/>
      <c r="AL57" s="102"/>
      <c r="AM57" s="98"/>
      <c r="AN57" s="98"/>
      <c r="AO57" s="98"/>
      <c r="AP57" s="99">
        <v>30</v>
      </c>
      <c r="AQ57" s="100" t="s">
        <v>34</v>
      </c>
      <c r="AR57" s="108">
        <v>4</v>
      </c>
      <c r="AS57" s="102"/>
      <c r="AT57" s="98"/>
      <c r="AU57" s="98"/>
      <c r="AV57" s="98"/>
      <c r="AW57" s="98">
        <v>30</v>
      </c>
      <c r="AX57" s="105" t="s">
        <v>34</v>
      </c>
      <c r="AY57" s="104">
        <v>5</v>
      </c>
    </row>
    <row r="58" spans="1:51" ht="12" customHeight="1" thickBot="1">
      <c r="A58" s="706" t="s">
        <v>97</v>
      </c>
      <c r="B58" s="707"/>
      <c r="C58" s="120">
        <f>C55+C56+C57</f>
        <v>59</v>
      </c>
      <c r="D58" s="124">
        <f aca="true" t="shared" si="8" ref="D58:N58">SUM(D55:D57)</f>
        <v>660</v>
      </c>
      <c r="E58" s="122">
        <f t="shared" si="8"/>
        <v>0</v>
      </c>
      <c r="F58" s="123">
        <f t="shared" si="8"/>
        <v>0</v>
      </c>
      <c r="G58" s="123">
        <f t="shared" si="8"/>
        <v>0</v>
      </c>
      <c r="H58" s="123">
        <f t="shared" si="8"/>
        <v>600</v>
      </c>
      <c r="I58" s="126">
        <f t="shared" si="8"/>
        <v>60</v>
      </c>
      <c r="J58" s="124">
        <f t="shared" si="8"/>
        <v>0</v>
      </c>
      <c r="K58" s="122">
        <f t="shared" si="8"/>
        <v>0</v>
      </c>
      <c r="L58" s="123">
        <f t="shared" si="8"/>
        <v>0</v>
      </c>
      <c r="M58" s="123">
        <f t="shared" si="8"/>
        <v>120</v>
      </c>
      <c r="N58" s="122">
        <f t="shared" si="8"/>
        <v>0</v>
      </c>
      <c r="O58" s="121"/>
      <c r="P58" s="125">
        <f aca="true" t="shared" si="9" ref="P58:U58">SUM(P55:P57)</f>
        <v>12</v>
      </c>
      <c r="Q58" s="124">
        <f t="shared" si="9"/>
        <v>0</v>
      </c>
      <c r="R58" s="122">
        <f t="shared" si="9"/>
        <v>0</v>
      </c>
      <c r="S58" s="123">
        <f t="shared" si="9"/>
        <v>0</v>
      </c>
      <c r="T58" s="123">
        <f t="shared" si="9"/>
        <v>120</v>
      </c>
      <c r="U58" s="122">
        <f t="shared" si="9"/>
        <v>0</v>
      </c>
      <c r="V58" s="122"/>
      <c r="W58" s="125">
        <f aca="true" t="shared" si="10" ref="W58:AB58">SUM(W55:W57)</f>
        <v>12</v>
      </c>
      <c r="X58" s="124">
        <f t="shared" si="10"/>
        <v>0</v>
      </c>
      <c r="Y58" s="122">
        <f t="shared" si="10"/>
        <v>0</v>
      </c>
      <c r="Z58" s="123">
        <f t="shared" si="10"/>
        <v>0</v>
      </c>
      <c r="AA58" s="123">
        <f t="shared" si="10"/>
        <v>90</v>
      </c>
      <c r="AB58" s="122">
        <f t="shared" si="10"/>
        <v>0</v>
      </c>
      <c r="AC58" s="122"/>
      <c r="AD58" s="125">
        <f aca="true" t="shared" si="11" ref="AD58:AI58">SUM(AD55:AD57)</f>
        <v>6</v>
      </c>
      <c r="AE58" s="124">
        <f t="shared" si="11"/>
        <v>0</v>
      </c>
      <c r="AF58" s="122">
        <f t="shared" si="11"/>
        <v>0</v>
      </c>
      <c r="AG58" s="123">
        <f t="shared" si="11"/>
        <v>0</v>
      </c>
      <c r="AH58" s="123">
        <f t="shared" si="11"/>
        <v>90</v>
      </c>
      <c r="AI58" s="122">
        <f t="shared" si="11"/>
        <v>0</v>
      </c>
      <c r="AJ58" s="121"/>
      <c r="AK58" s="126">
        <f aca="true" t="shared" si="12" ref="AK58:AP58">SUM(AK55:AK57)</f>
        <v>6</v>
      </c>
      <c r="AL58" s="124">
        <f t="shared" si="12"/>
        <v>0</v>
      </c>
      <c r="AM58" s="122">
        <f t="shared" si="12"/>
        <v>0</v>
      </c>
      <c r="AN58" s="123">
        <f t="shared" si="12"/>
        <v>0</v>
      </c>
      <c r="AO58" s="123">
        <f t="shared" si="12"/>
        <v>120</v>
      </c>
      <c r="AP58" s="122">
        <f t="shared" si="12"/>
        <v>30</v>
      </c>
      <c r="AQ58" s="122"/>
      <c r="AR58" s="125">
        <f aca="true" t="shared" si="13" ref="AR58:AW58">SUM(AR55:AR57)</f>
        <v>12</v>
      </c>
      <c r="AS58" s="124">
        <f t="shared" si="13"/>
        <v>0</v>
      </c>
      <c r="AT58" s="122">
        <f t="shared" si="13"/>
        <v>0</v>
      </c>
      <c r="AU58" s="123">
        <f t="shared" si="13"/>
        <v>0</v>
      </c>
      <c r="AV58" s="123">
        <f t="shared" si="13"/>
        <v>60</v>
      </c>
      <c r="AW58" s="123">
        <f t="shared" si="13"/>
        <v>30</v>
      </c>
      <c r="AX58" s="123"/>
      <c r="AY58" s="126">
        <f>SUM(AY55:AY57)</f>
        <v>11</v>
      </c>
    </row>
    <row r="59" spans="1:51" ht="12" customHeight="1" thickBot="1">
      <c r="A59" s="708" t="s">
        <v>124</v>
      </c>
      <c r="B59" s="709"/>
      <c r="C59" s="127">
        <f>C53+C58</f>
        <v>156</v>
      </c>
      <c r="D59" s="131">
        <f>D53+D58</f>
        <v>2040</v>
      </c>
      <c r="E59" s="129">
        <f aca="true" t="shared" si="14" ref="E59:N59">SUM(E53,E58)</f>
        <v>420</v>
      </c>
      <c r="F59" s="130">
        <f t="shared" si="14"/>
        <v>285</v>
      </c>
      <c r="G59" s="130">
        <f t="shared" si="14"/>
        <v>0</v>
      </c>
      <c r="H59" s="130">
        <f>H53+H58</f>
        <v>1275</v>
      </c>
      <c r="I59" s="134">
        <f t="shared" si="14"/>
        <v>60</v>
      </c>
      <c r="J59" s="131">
        <f t="shared" si="14"/>
        <v>120</v>
      </c>
      <c r="K59" s="129">
        <f t="shared" si="14"/>
        <v>30</v>
      </c>
      <c r="L59" s="130">
        <f t="shared" si="14"/>
        <v>0</v>
      </c>
      <c r="M59" s="130">
        <f>M53+M58</f>
        <v>225</v>
      </c>
      <c r="N59" s="129">
        <f t="shared" si="14"/>
        <v>0</v>
      </c>
      <c r="O59" s="128"/>
      <c r="P59" s="133">
        <f aca="true" t="shared" si="15" ref="P59:U59">SUM(P53,P58)</f>
        <v>30</v>
      </c>
      <c r="Q59" s="131">
        <f t="shared" si="15"/>
        <v>75</v>
      </c>
      <c r="R59" s="129">
        <f t="shared" si="15"/>
        <v>75</v>
      </c>
      <c r="S59" s="130">
        <f t="shared" si="15"/>
        <v>0</v>
      </c>
      <c r="T59" s="130">
        <f>T53+T58</f>
        <v>180</v>
      </c>
      <c r="U59" s="129">
        <f t="shared" si="15"/>
        <v>0</v>
      </c>
      <c r="V59" s="129"/>
      <c r="W59" s="133">
        <f aca="true" t="shared" si="16" ref="W59:AB59">SUM(W53,W58)</f>
        <v>27</v>
      </c>
      <c r="X59" s="131">
        <f t="shared" si="16"/>
        <v>120</v>
      </c>
      <c r="Y59" s="129">
        <f t="shared" si="16"/>
        <v>75</v>
      </c>
      <c r="Z59" s="130">
        <f t="shared" si="16"/>
        <v>0</v>
      </c>
      <c r="AA59" s="130">
        <f>AA53+AA58</f>
        <v>255</v>
      </c>
      <c r="AB59" s="129">
        <f t="shared" si="16"/>
        <v>0</v>
      </c>
      <c r="AC59" s="129"/>
      <c r="AD59" s="133">
        <f aca="true" t="shared" si="17" ref="AD59:AI59">SUM(AD53,AD58)</f>
        <v>30</v>
      </c>
      <c r="AE59" s="131">
        <f t="shared" si="17"/>
        <v>30</v>
      </c>
      <c r="AF59" s="129">
        <f t="shared" si="17"/>
        <v>45</v>
      </c>
      <c r="AG59" s="130">
        <f t="shared" si="17"/>
        <v>0</v>
      </c>
      <c r="AH59" s="130">
        <f>AH53+AH58</f>
        <v>270</v>
      </c>
      <c r="AI59" s="129">
        <f t="shared" si="17"/>
        <v>0</v>
      </c>
      <c r="AJ59" s="128"/>
      <c r="AK59" s="134">
        <f aca="true" t="shared" si="18" ref="AK59:AP59">SUM(AK53,AK58)</f>
        <v>25</v>
      </c>
      <c r="AL59" s="131">
        <f t="shared" si="18"/>
        <v>75</v>
      </c>
      <c r="AM59" s="129">
        <f t="shared" si="18"/>
        <v>15</v>
      </c>
      <c r="AN59" s="130">
        <f t="shared" si="18"/>
        <v>0</v>
      </c>
      <c r="AO59" s="130">
        <f>AO53+AO58</f>
        <v>255</v>
      </c>
      <c r="AP59" s="129">
        <f t="shared" si="18"/>
        <v>30</v>
      </c>
      <c r="AQ59" s="129"/>
      <c r="AR59" s="133">
        <f aca="true" t="shared" si="19" ref="AR59:AW59">SUM(AR53,AR58)</f>
        <v>26</v>
      </c>
      <c r="AS59" s="131">
        <f t="shared" si="19"/>
        <v>0</v>
      </c>
      <c r="AT59" s="129">
        <f t="shared" si="19"/>
        <v>45</v>
      </c>
      <c r="AU59" s="130">
        <f t="shared" si="19"/>
        <v>0</v>
      </c>
      <c r="AV59" s="130">
        <f t="shared" si="19"/>
        <v>90</v>
      </c>
      <c r="AW59" s="130">
        <f t="shared" si="19"/>
        <v>30</v>
      </c>
      <c r="AX59" s="130"/>
      <c r="AY59" s="134">
        <f>SUM(AY53,AY58)</f>
        <v>18</v>
      </c>
    </row>
    <row r="60" spans="1:51" ht="9.75" customHeight="1" thickBot="1">
      <c r="A60" s="704" t="s">
        <v>10</v>
      </c>
      <c r="B60" s="705"/>
      <c r="C60" s="705"/>
      <c r="D60" s="705"/>
      <c r="E60" s="705"/>
      <c r="F60" s="705"/>
      <c r="G60" s="705"/>
      <c r="H60" s="705"/>
      <c r="I60" s="705"/>
      <c r="J60" s="689">
        <f>SUM(J59,K59,L59,M59,N59)</f>
        <v>375</v>
      </c>
      <c r="K60" s="690"/>
      <c r="L60" s="690"/>
      <c r="M60" s="690"/>
      <c r="N60" s="690"/>
      <c r="O60" s="690"/>
      <c r="P60" s="691"/>
      <c r="Q60" s="689">
        <f>SUM(Q59,R59,S59,T59,U59)</f>
        <v>330</v>
      </c>
      <c r="R60" s="690"/>
      <c r="S60" s="690"/>
      <c r="T60" s="690"/>
      <c r="U60" s="690"/>
      <c r="V60" s="690"/>
      <c r="W60" s="691"/>
      <c r="X60" s="690">
        <f>SUM(X59,Y59,Z59,AA59,AB59)</f>
        <v>450</v>
      </c>
      <c r="Y60" s="690"/>
      <c r="Z60" s="690"/>
      <c r="AA60" s="690"/>
      <c r="AB60" s="690"/>
      <c r="AC60" s="690"/>
      <c r="AD60" s="691"/>
      <c r="AE60" s="689">
        <f>SUM(AE59,AF59,AG59,AH59,AI59)</f>
        <v>345</v>
      </c>
      <c r="AF60" s="690"/>
      <c r="AG60" s="690"/>
      <c r="AH60" s="690"/>
      <c r="AI60" s="690"/>
      <c r="AJ60" s="690"/>
      <c r="AK60" s="691"/>
      <c r="AL60" s="689">
        <f>SUM(AL59,AM59,AN59,AO59,AP59)</f>
        <v>375</v>
      </c>
      <c r="AM60" s="690"/>
      <c r="AN60" s="690"/>
      <c r="AO60" s="690"/>
      <c r="AP60" s="690"/>
      <c r="AQ60" s="690"/>
      <c r="AR60" s="691"/>
      <c r="AS60" s="690">
        <f>SUM(AS59,AT59,AU59,AV59,AW59)</f>
        <v>165</v>
      </c>
      <c r="AT60" s="690"/>
      <c r="AU60" s="690"/>
      <c r="AV60" s="690"/>
      <c r="AW60" s="690"/>
      <c r="AX60" s="690"/>
      <c r="AY60" s="691"/>
    </row>
    <row r="61" spans="1:51" ht="12" customHeight="1" thickBot="1">
      <c r="A61" s="379"/>
      <c r="B61" s="369" t="s">
        <v>22</v>
      </c>
      <c r="C61" s="659">
        <f>SUM(J61,Q61,X61,AE61,AL61,AS61)</f>
        <v>4</v>
      </c>
      <c r="D61" s="688" t="s">
        <v>202</v>
      </c>
      <c r="E61" s="686"/>
      <c r="F61" s="686"/>
      <c r="G61" s="686"/>
      <c r="H61" s="686"/>
      <c r="I61" s="687"/>
      <c r="J61" s="271"/>
      <c r="K61" s="686"/>
      <c r="L61" s="686"/>
      <c r="M61" s="686"/>
      <c r="N61" s="686"/>
      <c r="O61" s="686"/>
      <c r="P61" s="687"/>
      <c r="Q61" s="271"/>
      <c r="R61" s="686"/>
      <c r="S61" s="686"/>
      <c r="T61" s="686"/>
      <c r="U61" s="686"/>
      <c r="V61" s="686"/>
      <c r="W61" s="687"/>
      <c r="X61" s="271"/>
      <c r="Y61" s="686"/>
      <c r="Z61" s="686"/>
      <c r="AA61" s="686"/>
      <c r="AB61" s="686"/>
      <c r="AC61" s="686"/>
      <c r="AD61" s="687"/>
      <c r="AE61" s="271">
        <v>4</v>
      </c>
      <c r="AF61" s="686">
        <v>90</v>
      </c>
      <c r="AG61" s="686"/>
      <c r="AH61" s="686"/>
      <c r="AI61" s="686"/>
      <c r="AJ61" s="686"/>
      <c r="AK61" s="687"/>
      <c r="AL61" s="271"/>
      <c r="AM61" s="684"/>
      <c r="AN61" s="684"/>
      <c r="AO61" s="684"/>
      <c r="AP61" s="684"/>
      <c r="AQ61" s="684"/>
      <c r="AR61" s="685"/>
      <c r="AS61" s="271"/>
      <c r="AT61" s="686"/>
      <c r="AU61" s="686"/>
      <c r="AV61" s="686"/>
      <c r="AW61" s="686"/>
      <c r="AX61" s="686"/>
      <c r="AY61" s="687"/>
    </row>
    <row r="62" spans="1:51" ht="12" customHeight="1" thickBot="1">
      <c r="A62" s="379"/>
      <c r="B62" s="268" t="s">
        <v>24</v>
      </c>
      <c r="C62" s="659">
        <f>SUM(J62,Q62,X62,AE62,AL62,AS62)</f>
        <v>3</v>
      </c>
      <c r="D62" s="683"/>
      <c r="E62" s="684"/>
      <c r="F62" s="684"/>
      <c r="G62" s="684"/>
      <c r="H62" s="684"/>
      <c r="I62" s="685"/>
      <c r="J62" s="271"/>
      <c r="K62" s="686"/>
      <c r="L62" s="686"/>
      <c r="M62" s="686"/>
      <c r="N62" s="686"/>
      <c r="O62" s="686"/>
      <c r="P62" s="687"/>
      <c r="Q62" s="271"/>
      <c r="R62" s="686"/>
      <c r="S62" s="686"/>
      <c r="T62" s="686"/>
      <c r="U62" s="686"/>
      <c r="V62" s="686"/>
      <c r="W62" s="687"/>
      <c r="X62" s="271"/>
      <c r="Y62" s="686"/>
      <c r="Z62" s="686"/>
      <c r="AA62" s="686"/>
      <c r="AB62" s="686"/>
      <c r="AC62" s="686"/>
      <c r="AD62" s="687"/>
      <c r="AE62" s="271">
        <v>1</v>
      </c>
      <c r="AF62" s="686" t="s">
        <v>128</v>
      </c>
      <c r="AG62" s="686"/>
      <c r="AH62" s="686"/>
      <c r="AI62" s="686"/>
      <c r="AJ62" s="686"/>
      <c r="AK62" s="687"/>
      <c r="AL62" s="271">
        <v>2</v>
      </c>
      <c r="AM62" s="686" t="s">
        <v>125</v>
      </c>
      <c r="AN62" s="686"/>
      <c r="AO62" s="686"/>
      <c r="AP62" s="686"/>
      <c r="AQ62" s="686"/>
      <c r="AR62" s="687"/>
      <c r="AS62" s="271"/>
      <c r="AT62" s="686"/>
      <c r="AU62" s="686"/>
      <c r="AV62" s="686"/>
      <c r="AW62" s="686"/>
      <c r="AX62" s="686"/>
      <c r="AY62" s="687"/>
    </row>
    <row r="63" spans="1:51" ht="17.25" customHeight="1" thickBot="1">
      <c r="A63" s="379"/>
      <c r="B63" s="366" t="s">
        <v>25</v>
      </c>
      <c r="C63" s="659">
        <f>SUM(J63,Q63,X63,AE63,AL63,AS63)</f>
        <v>6</v>
      </c>
      <c r="D63" s="683"/>
      <c r="E63" s="684"/>
      <c r="F63" s="684"/>
      <c r="G63" s="684"/>
      <c r="H63" s="684"/>
      <c r="I63" s="685"/>
      <c r="J63" s="271"/>
      <c r="K63" s="686"/>
      <c r="L63" s="686"/>
      <c r="M63" s="686"/>
      <c r="N63" s="686"/>
      <c r="O63" s="686"/>
      <c r="P63" s="687"/>
      <c r="Q63" s="271">
        <v>1</v>
      </c>
      <c r="R63" s="686" t="s">
        <v>92</v>
      </c>
      <c r="S63" s="686"/>
      <c r="T63" s="686"/>
      <c r="U63" s="686"/>
      <c r="V63" s="686"/>
      <c r="W63" s="687"/>
      <c r="X63" s="271"/>
      <c r="Y63" s="686"/>
      <c r="Z63" s="686"/>
      <c r="AA63" s="686"/>
      <c r="AB63" s="686"/>
      <c r="AC63" s="686"/>
      <c r="AD63" s="687"/>
      <c r="AE63" s="271"/>
      <c r="AF63" s="686"/>
      <c r="AG63" s="686"/>
      <c r="AH63" s="686"/>
      <c r="AI63" s="686"/>
      <c r="AJ63" s="686"/>
      <c r="AK63" s="687"/>
      <c r="AL63" s="271">
        <v>2</v>
      </c>
      <c r="AM63" s="686" t="s">
        <v>92</v>
      </c>
      <c r="AN63" s="686"/>
      <c r="AO63" s="686"/>
      <c r="AP63" s="686"/>
      <c r="AQ63" s="686"/>
      <c r="AR63" s="687"/>
      <c r="AS63" s="271">
        <v>3</v>
      </c>
      <c r="AT63" s="686" t="s">
        <v>93</v>
      </c>
      <c r="AU63" s="686"/>
      <c r="AV63" s="686"/>
      <c r="AW63" s="686"/>
      <c r="AX63" s="686"/>
      <c r="AY63" s="687"/>
    </row>
    <row r="64" spans="1:51" ht="30" customHeight="1" thickBot="1">
      <c r="A64" s="669" t="s">
        <v>27</v>
      </c>
      <c r="B64" s="670"/>
      <c r="C64" s="135">
        <v>2</v>
      </c>
      <c r="D64" s="688"/>
      <c r="E64" s="686"/>
      <c r="F64" s="686"/>
      <c r="G64" s="686"/>
      <c r="H64" s="686"/>
      <c r="I64" s="687"/>
      <c r="J64" s="673"/>
      <c r="K64" s="674"/>
      <c r="L64" s="674"/>
      <c r="M64" s="674"/>
      <c r="N64" s="674"/>
      <c r="O64" s="674"/>
      <c r="P64" s="675"/>
      <c r="Q64" s="673">
        <v>2</v>
      </c>
      <c r="R64" s="674"/>
      <c r="S64" s="674"/>
      <c r="T64" s="674"/>
      <c r="U64" s="674"/>
      <c r="V64" s="674"/>
      <c r="W64" s="675"/>
      <c r="X64" s="674"/>
      <c r="Y64" s="674"/>
      <c r="Z64" s="674"/>
      <c r="AA64" s="674"/>
      <c r="AB64" s="674"/>
      <c r="AC64" s="674"/>
      <c r="AD64" s="675"/>
      <c r="AE64" s="673"/>
      <c r="AF64" s="674"/>
      <c r="AG64" s="674"/>
      <c r="AH64" s="674"/>
      <c r="AI64" s="674"/>
      <c r="AJ64" s="674"/>
      <c r="AK64" s="675"/>
      <c r="AL64" s="673"/>
      <c r="AM64" s="674"/>
      <c r="AN64" s="674"/>
      <c r="AO64" s="674"/>
      <c r="AP64" s="674"/>
      <c r="AQ64" s="674"/>
      <c r="AR64" s="675"/>
      <c r="AS64" s="673"/>
      <c r="AT64" s="674"/>
      <c r="AU64" s="674"/>
      <c r="AV64" s="674"/>
      <c r="AW64" s="674"/>
      <c r="AX64" s="674"/>
      <c r="AY64" s="675"/>
    </row>
    <row r="65" spans="1:51" ht="26.25" customHeight="1" thickBot="1">
      <c r="A65" s="671" t="s">
        <v>26</v>
      </c>
      <c r="B65" s="672"/>
      <c r="C65" s="135">
        <v>9</v>
      </c>
      <c r="D65" s="673"/>
      <c r="E65" s="674"/>
      <c r="F65" s="674"/>
      <c r="G65" s="674"/>
      <c r="H65" s="674"/>
      <c r="I65" s="674"/>
      <c r="J65" s="674"/>
      <c r="K65" s="674"/>
      <c r="L65" s="674"/>
      <c r="M65" s="674"/>
      <c r="N65" s="674"/>
      <c r="O65" s="674"/>
      <c r="P65" s="674"/>
      <c r="Q65" s="674"/>
      <c r="R65" s="674"/>
      <c r="S65" s="674"/>
      <c r="T65" s="674"/>
      <c r="U65" s="674"/>
      <c r="V65" s="674"/>
      <c r="W65" s="674"/>
      <c r="X65" s="674"/>
      <c r="Y65" s="674"/>
      <c r="Z65" s="674"/>
      <c r="AA65" s="674"/>
      <c r="AB65" s="674"/>
      <c r="AC65" s="674"/>
      <c r="AD65" s="674"/>
      <c r="AE65" s="674"/>
      <c r="AF65" s="674"/>
      <c r="AG65" s="674"/>
      <c r="AH65" s="674"/>
      <c r="AI65" s="674"/>
      <c r="AJ65" s="674"/>
      <c r="AK65" s="674"/>
      <c r="AL65" s="674"/>
      <c r="AM65" s="674"/>
      <c r="AN65" s="674"/>
      <c r="AO65" s="674"/>
      <c r="AP65" s="674"/>
      <c r="AQ65" s="674"/>
      <c r="AR65" s="675"/>
      <c r="AS65" s="673">
        <v>9</v>
      </c>
      <c r="AT65" s="674"/>
      <c r="AU65" s="674"/>
      <c r="AV65" s="674"/>
      <c r="AW65" s="674"/>
      <c r="AX65" s="674"/>
      <c r="AY65" s="675"/>
    </row>
    <row r="66" spans="1:51" ht="14.25" customHeight="1" thickBot="1">
      <c r="A66" s="678" t="s">
        <v>11</v>
      </c>
      <c r="B66" s="679"/>
      <c r="C66" s="679"/>
      <c r="D66" s="679"/>
      <c r="E66" s="679"/>
      <c r="F66" s="679"/>
      <c r="G66" s="679"/>
      <c r="H66" s="679"/>
      <c r="I66" s="679"/>
      <c r="J66" s="680">
        <f>SUM(P59,J61:J63,J64)</f>
        <v>30</v>
      </c>
      <c r="K66" s="681"/>
      <c r="L66" s="681"/>
      <c r="M66" s="681"/>
      <c r="N66" s="681"/>
      <c r="O66" s="681"/>
      <c r="P66" s="682"/>
      <c r="Q66" s="680">
        <f>SUM(W59,Q61:Q63,Q64)</f>
        <v>30</v>
      </c>
      <c r="R66" s="681"/>
      <c r="S66" s="681"/>
      <c r="T66" s="681"/>
      <c r="U66" s="681"/>
      <c r="V66" s="681"/>
      <c r="W66" s="682"/>
      <c r="X66" s="680">
        <f>SUM(AD59,X61:X63,X64)</f>
        <v>30</v>
      </c>
      <c r="Y66" s="681"/>
      <c r="Z66" s="681"/>
      <c r="AA66" s="681"/>
      <c r="AB66" s="681"/>
      <c r="AC66" s="681"/>
      <c r="AD66" s="682"/>
      <c r="AE66" s="680">
        <f>SUM(AK59,AE61:AE63,AE64)</f>
        <v>30</v>
      </c>
      <c r="AF66" s="681"/>
      <c r="AG66" s="681"/>
      <c r="AH66" s="681"/>
      <c r="AI66" s="681"/>
      <c r="AJ66" s="681"/>
      <c r="AK66" s="682"/>
      <c r="AL66" s="680">
        <f>SUM(AR59,AL61:AL63,AL64)</f>
        <v>30</v>
      </c>
      <c r="AM66" s="681"/>
      <c r="AN66" s="681"/>
      <c r="AO66" s="681"/>
      <c r="AP66" s="681"/>
      <c r="AQ66" s="681"/>
      <c r="AR66" s="682"/>
      <c r="AS66" s="681">
        <f>SUM(AY59,AS61:AS63,AS65)</f>
        <v>30</v>
      </c>
      <c r="AT66" s="681"/>
      <c r="AU66" s="681"/>
      <c r="AV66" s="681"/>
      <c r="AW66" s="681"/>
      <c r="AX66" s="681"/>
      <c r="AY66" s="682"/>
    </row>
    <row r="67" spans="1:51" ht="15" customHeight="1" thickBot="1">
      <c r="A67" s="676" t="s">
        <v>20</v>
      </c>
      <c r="B67" s="677"/>
      <c r="C67" s="136">
        <f>C53+C58+C61+C62+C63+C64+C65</f>
        <v>180</v>
      </c>
      <c r="D67" s="129">
        <v>2130</v>
      </c>
      <c r="E67" s="137">
        <f>SUM(E59)</f>
        <v>420</v>
      </c>
      <c r="F67" s="130">
        <v>375</v>
      </c>
      <c r="G67" s="130">
        <f>SUM(G59)</f>
        <v>0</v>
      </c>
      <c r="H67" s="130">
        <f>SUM(H59)</f>
        <v>1275</v>
      </c>
      <c r="I67" s="130">
        <f>SUM(I59)</f>
        <v>60</v>
      </c>
      <c r="J67" s="131">
        <v>120</v>
      </c>
      <c r="K67" s="129">
        <f>SUM(K59)</f>
        <v>30</v>
      </c>
      <c r="L67" s="130">
        <f>SUM(L59)</f>
        <v>0</v>
      </c>
      <c r="M67" s="130">
        <f>SUM(M59)</f>
        <v>225</v>
      </c>
      <c r="N67" s="129">
        <f>SUM(N59)</f>
        <v>0</v>
      </c>
      <c r="O67" s="129"/>
      <c r="P67" s="132">
        <f>SUM(J66)</f>
        <v>30</v>
      </c>
      <c r="Q67" s="131">
        <f>SUM(Q59)</f>
        <v>75</v>
      </c>
      <c r="R67" s="129">
        <f>SUM(R59)</f>
        <v>75</v>
      </c>
      <c r="S67" s="130">
        <f>SUM(S59)</f>
        <v>0</v>
      </c>
      <c r="T67" s="130">
        <f>SUM(T59)</f>
        <v>180</v>
      </c>
      <c r="U67" s="129">
        <f>SUM(U59)</f>
        <v>0</v>
      </c>
      <c r="V67" s="128"/>
      <c r="W67" s="134">
        <f>SUM(Q66)</f>
        <v>30</v>
      </c>
      <c r="X67" s="128">
        <f>SUM(X59)</f>
        <v>120</v>
      </c>
      <c r="Y67" s="129">
        <f>SUM(Y59)</f>
        <v>75</v>
      </c>
      <c r="Z67" s="130">
        <f>SUM(Z59)</f>
        <v>0</v>
      </c>
      <c r="AA67" s="130">
        <f>SUM(AA59)</f>
        <v>255</v>
      </c>
      <c r="AB67" s="129">
        <f>SUM(AB59)</f>
        <v>0</v>
      </c>
      <c r="AC67" s="129"/>
      <c r="AD67" s="132">
        <f>SUM(X66)</f>
        <v>30</v>
      </c>
      <c r="AE67" s="131">
        <f>SUM(AE59)</f>
        <v>30</v>
      </c>
      <c r="AF67" s="129">
        <v>135</v>
      </c>
      <c r="AG67" s="130">
        <f>SUM(AG59)</f>
        <v>0</v>
      </c>
      <c r="AH67" s="130">
        <f>SUM(AH59)</f>
        <v>270</v>
      </c>
      <c r="AI67" s="129">
        <f>SUM(AI59)</f>
        <v>0</v>
      </c>
      <c r="AJ67" s="128"/>
      <c r="AK67" s="134">
        <f>SUM(AE66)</f>
        <v>30</v>
      </c>
      <c r="AL67" s="131">
        <f>SUM(AL59)</f>
        <v>75</v>
      </c>
      <c r="AM67" s="129">
        <f>SUM(AM59)</f>
        <v>15</v>
      </c>
      <c r="AN67" s="130">
        <f>SUM(AN59)</f>
        <v>0</v>
      </c>
      <c r="AO67" s="130">
        <f>SUM(AO59)</f>
        <v>255</v>
      </c>
      <c r="AP67" s="129">
        <f>SUM(AP59)</f>
        <v>30</v>
      </c>
      <c r="AQ67" s="129"/>
      <c r="AR67" s="134">
        <f>SUM(AL66)</f>
        <v>30</v>
      </c>
      <c r="AS67" s="128">
        <f>SUM(AS59)</f>
        <v>0</v>
      </c>
      <c r="AT67" s="129">
        <f>SUM(AT59)</f>
        <v>45</v>
      </c>
      <c r="AU67" s="130">
        <f>SUM(AU59)</f>
        <v>0</v>
      </c>
      <c r="AV67" s="130">
        <f>SUM(AV59)</f>
        <v>90</v>
      </c>
      <c r="AW67" s="130">
        <f>SUM(AW59)</f>
        <v>30</v>
      </c>
      <c r="AX67" s="130"/>
      <c r="AY67" s="134">
        <f>SUM(AS66)</f>
        <v>30</v>
      </c>
    </row>
    <row r="68" spans="1:51" ht="21" customHeight="1">
      <c r="A68" s="138"/>
      <c r="B68" s="667" t="s">
        <v>199</v>
      </c>
      <c r="C68" s="667"/>
      <c r="D68" s="667"/>
      <c r="E68" s="667"/>
      <c r="F68" s="667"/>
      <c r="G68" s="667"/>
      <c r="H68" s="667"/>
      <c r="I68" s="667"/>
      <c r="J68" s="667"/>
      <c r="K68" s="667"/>
      <c r="L68" s="667"/>
      <c r="M68" s="667"/>
      <c r="N68" s="667"/>
      <c r="O68" s="667"/>
      <c r="P68" s="667"/>
      <c r="Q68" s="667"/>
      <c r="R68" s="667"/>
      <c r="S68" s="667"/>
      <c r="T68" s="667"/>
      <c r="U68" s="667"/>
      <c r="V68" s="667"/>
      <c r="W68" s="667"/>
      <c r="X68" s="667"/>
      <c r="Y68" s="667"/>
      <c r="Z68" s="667"/>
      <c r="AA68" s="667"/>
      <c r="AB68" s="667"/>
      <c r="AC68" s="667"/>
      <c r="AD68" s="667"/>
      <c r="AE68" s="667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668"/>
      <c r="AS68" s="668"/>
      <c r="AT68" s="668"/>
      <c r="AU68" s="668"/>
      <c r="AV68" s="668"/>
      <c r="AW68" s="668"/>
      <c r="AX68" s="668"/>
      <c r="AY68" s="668"/>
    </row>
    <row r="69" spans="1:51" ht="17.25" customHeight="1">
      <c r="A69" s="138"/>
      <c r="B69" s="666" t="s">
        <v>196</v>
      </c>
      <c r="C69" s="666"/>
      <c r="D69" s="666"/>
      <c r="E69" s="666"/>
      <c r="F69" s="666"/>
      <c r="G69" s="666"/>
      <c r="H69" s="666"/>
      <c r="I69" s="666"/>
      <c r="J69" s="666"/>
      <c r="K69" s="666"/>
      <c r="L69" s="666"/>
      <c r="M69" s="666"/>
      <c r="N69" s="666"/>
      <c r="O69" s="666"/>
      <c r="P69" s="666"/>
      <c r="Q69" s="666"/>
      <c r="R69" s="666"/>
      <c r="S69" s="666"/>
      <c r="T69" s="666"/>
      <c r="U69" s="666"/>
      <c r="V69" s="666"/>
      <c r="W69" s="666"/>
      <c r="X69" s="666"/>
      <c r="Y69" s="666"/>
      <c r="Z69" s="666"/>
      <c r="AA69" s="666"/>
      <c r="AB69" s="666"/>
      <c r="AC69" s="666"/>
      <c r="AD69" s="666"/>
      <c r="AE69" s="666"/>
      <c r="AF69" s="139"/>
      <c r="AG69" s="139"/>
      <c r="AH69" s="139"/>
      <c r="AI69" s="139"/>
      <c r="AJ69" s="139"/>
      <c r="AK69" s="139"/>
      <c r="AL69" s="139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39"/>
      <c r="AY69" s="139"/>
    </row>
    <row r="70" spans="1:51" ht="28.5" customHeight="1">
      <c r="A70" s="141"/>
      <c r="B70" s="666" t="s">
        <v>206</v>
      </c>
      <c r="C70" s="666"/>
      <c r="D70" s="666"/>
      <c r="E70" s="666"/>
      <c r="F70" s="666"/>
      <c r="G70" s="666"/>
      <c r="H70" s="666"/>
      <c r="I70" s="666"/>
      <c r="J70" s="666"/>
      <c r="K70" s="666"/>
      <c r="L70" s="666"/>
      <c r="M70" s="666"/>
      <c r="N70" s="666"/>
      <c r="O70" s="666"/>
      <c r="P70" s="666"/>
      <c r="Q70" s="666"/>
      <c r="R70" s="666"/>
      <c r="S70" s="666"/>
      <c r="T70" s="666"/>
      <c r="U70" s="666"/>
      <c r="V70" s="666"/>
      <c r="W70" s="666"/>
      <c r="X70" s="666"/>
      <c r="Y70" s="666"/>
      <c r="Z70" s="666"/>
      <c r="AA70" s="666"/>
      <c r="AB70" s="666"/>
      <c r="AC70" s="666"/>
      <c r="AD70" s="666"/>
      <c r="AE70" s="666"/>
      <c r="AF70" s="142"/>
      <c r="AG70" s="142"/>
      <c r="AH70" s="142"/>
      <c r="AI70" s="142"/>
      <c r="AJ70" s="142"/>
      <c r="AK70" s="142"/>
      <c r="AL70" s="142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2"/>
      <c r="AY70" s="142"/>
    </row>
    <row r="71" spans="1:52" ht="38.25" customHeight="1">
      <c r="A71" s="661" t="s">
        <v>208</v>
      </c>
      <c r="B71" s="662"/>
      <c r="C71" s="662"/>
      <c r="D71" s="662"/>
      <c r="E71" s="662"/>
      <c r="F71" s="662"/>
      <c r="G71" s="662"/>
      <c r="H71" s="916" t="s">
        <v>209</v>
      </c>
      <c r="I71" s="917"/>
      <c r="J71" s="917"/>
      <c r="K71" s="917"/>
      <c r="L71" s="917"/>
      <c r="M71" s="917"/>
      <c r="N71" s="918"/>
      <c r="O71" s="146"/>
      <c r="P71" s="146"/>
      <c r="Q71" s="144"/>
      <c r="R71" s="144"/>
      <c r="S71" s="144"/>
      <c r="T71" s="144"/>
      <c r="U71" s="144"/>
      <c r="V71" s="144"/>
      <c r="W71" s="144"/>
      <c r="X71" s="663"/>
      <c r="Y71" s="664"/>
      <c r="Z71" s="664"/>
      <c r="AA71" s="664"/>
      <c r="AB71" s="664"/>
      <c r="AC71" s="664"/>
      <c r="AD71" s="664"/>
      <c r="AE71" s="664"/>
      <c r="AF71" s="664"/>
      <c r="AG71" s="664"/>
      <c r="AH71" s="664"/>
      <c r="AI71" s="664"/>
      <c r="AJ71" s="148"/>
      <c r="AK71" s="148"/>
      <c r="AL71" s="144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619"/>
      <c r="AZ71" s="620"/>
    </row>
    <row r="72" spans="1:52" ht="3" customHeight="1" hidden="1">
      <c r="A72" s="144"/>
      <c r="B72" s="145"/>
      <c r="C72" s="145"/>
      <c r="D72" s="145"/>
      <c r="E72" s="145"/>
      <c r="F72" s="145"/>
      <c r="G72" s="145"/>
      <c r="H72" s="149"/>
      <c r="I72" s="146"/>
      <c r="J72" s="146"/>
      <c r="K72" s="146"/>
      <c r="L72" s="146"/>
      <c r="M72" s="146"/>
      <c r="N72" s="146"/>
      <c r="O72" s="146"/>
      <c r="P72" s="146"/>
      <c r="Q72" s="144"/>
      <c r="R72" s="144"/>
      <c r="S72" s="144"/>
      <c r="T72" s="144"/>
      <c r="U72" s="144"/>
      <c r="V72" s="144"/>
      <c r="W72" s="144"/>
      <c r="X72" s="147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4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619"/>
      <c r="AZ72" s="620"/>
    </row>
    <row r="73" spans="1:52" ht="12" customHeight="1" hidden="1">
      <c r="A73" s="144"/>
      <c r="B73" s="145"/>
      <c r="C73" s="145"/>
      <c r="D73" s="145"/>
      <c r="E73" s="145"/>
      <c r="F73" s="145"/>
      <c r="G73" s="145"/>
      <c r="H73" s="149"/>
      <c r="I73" s="146"/>
      <c r="J73" s="146"/>
      <c r="K73" s="146"/>
      <c r="L73" s="146"/>
      <c r="M73" s="146"/>
      <c r="N73" s="146"/>
      <c r="O73" s="146"/>
      <c r="P73" s="146"/>
      <c r="Q73" s="144"/>
      <c r="R73" s="144"/>
      <c r="S73" s="144"/>
      <c r="T73" s="144"/>
      <c r="U73" s="144"/>
      <c r="V73" s="144"/>
      <c r="W73" s="144"/>
      <c r="X73" s="147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4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619"/>
      <c r="AZ73" s="620"/>
    </row>
    <row r="74" spans="1:52" ht="47.25" customHeight="1">
      <c r="A74" s="144"/>
      <c r="B74" s="145"/>
      <c r="C74" s="145"/>
      <c r="D74" s="145"/>
      <c r="E74" s="145"/>
      <c r="F74" s="145"/>
      <c r="G74" s="145"/>
      <c r="H74" s="149"/>
      <c r="I74" s="146"/>
      <c r="J74" s="146"/>
      <c r="K74" s="146"/>
      <c r="L74" s="146"/>
      <c r="M74" s="146"/>
      <c r="N74" s="146"/>
      <c r="O74" s="146"/>
      <c r="P74" s="146"/>
      <c r="Q74" s="144"/>
      <c r="R74" s="144"/>
      <c r="S74" s="144"/>
      <c r="T74" s="144"/>
      <c r="U74" s="144"/>
      <c r="V74" s="144"/>
      <c r="W74" s="144"/>
      <c r="X74" s="147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4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619"/>
      <c r="AZ74" s="620"/>
    </row>
    <row r="75" spans="2:51" ht="20.25" customHeight="1" thickBot="1">
      <c r="B75" s="665" t="s">
        <v>207</v>
      </c>
      <c r="C75" s="665"/>
      <c r="D75" s="665"/>
      <c r="E75" s="665"/>
      <c r="F75" s="665"/>
      <c r="G75" s="665"/>
      <c r="H75" s="665"/>
      <c r="I75" s="665"/>
      <c r="J75" s="665"/>
      <c r="K75" s="665"/>
      <c r="L75" s="665"/>
      <c r="M75" s="218"/>
      <c r="N75" s="218"/>
      <c r="O75" s="218"/>
      <c r="P75" s="218"/>
      <c r="Q75" s="4"/>
      <c r="R75" s="4"/>
      <c r="S75" s="4"/>
      <c r="T75" s="4"/>
      <c r="U75" s="4"/>
      <c r="V75" s="4"/>
      <c r="W75" s="4"/>
      <c r="X75" s="4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4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</row>
    <row r="76" spans="2:51" ht="12" customHeight="1" hidden="1" thickBot="1"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</row>
    <row r="77" spans="1:51" ht="18.75" customHeight="1">
      <c r="A77" s="392">
        <v>1</v>
      </c>
      <c r="B77" s="386" t="s">
        <v>42</v>
      </c>
      <c r="C77" s="305">
        <v>3</v>
      </c>
      <c r="D77" s="306">
        <v>30</v>
      </c>
      <c r="E77" s="307"/>
      <c r="F77" s="308"/>
      <c r="G77" s="308"/>
      <c r="H77" s="308">
        <v>30</v>
      </c>
      <c r="I77" s="308"/>
      <c r="J77" s="309"/>
      <c r="K77" s="308"/>
      <c r="L77" s="308"/>
      <c r="M77" s="308">
        <v>30</v>
      </c>
      <c r="N77" s="310"/>
      <c r="O77" s="311" t="s">
        <v>34</v>
      </c>
      <c r="P77" s="307">
        <v>3</v>
      </c>
      <c r="Q77" s="309"/>
      <c r="R77" s="308"/>
      <c r="S77" s="308"/>
      <c r="T77" s="308"/>
      <c r="U77" s="310"/>
      <c r="V77" s="310"/>
      <c r="W77" s="312"/>
      <c r="X77" s="307"/>
      <c r="Y77" s="308"/>
      <c r="Z77" s="308"/>
      <c r="AA77" s="308"/>
      <c r="AB77" s="310"/>
      <c r="AC77" s="310"/>
      <c r="AD77" s="307"/>
      <c r="AE77" s="309"/>
      <c r="AF77" s="308"/>
      <c r="AG77" s="308"/>
      <c r="AH77" s="308"/>
      <c r="AI77" s="310"/>
      <c r="AJ77" s="310"/>
      <c r="AK77" s="313"/>
      <c r="AL77" s="307"/>
      <c r="AM77" s="308"/>
      <c r="AN77" s="308"/>
      <c r="AO77" s="308"/>
      <c r="AP77" s="310"/>
      <c r="AQ77" s="310"/>
      <c r="AR77" s="307"/>
      <c r="AS77" s="309"/>
      <c r="AT77" s="308"/>
      <c r="AU77" s="308"/>
      <c r="AV77" s="308"/>
      <c r="AW77" s="308"/>
      <c r="AX77" s="310"/>
      <c r="AY77" s="313"/>
    </row>
    <row r="78" spans="1:51" ht="19.5" customHeight="1">
      <c r="A78" s="393">
        <v>2</v>
      </c>
      <c r="B78" s="387" t="s">
        <v>43</v>
      </c>
      <c r="C78" s="314">
        <v>3</v>
      </c>
      <c r="D78" s="315">
        <v>30</v>
      </c>
      <c r="E78" s="316"/>
      <c r="F78" s="317"/>
      <c r="G78" s="317"/>
      <c r="H78" s="317">
        <v>30</v>
      </c>
      <c r="I78" s="317"/>
      <c r="J78" s="318"/>
      <c r="K78" s="317"/>
      <c r="L78" s="317"/>
      <c r="M78" s="317">
        <v>30</v>
      </c>
      <c r="N78" s="319"/>
      <c r="O78" s="320" t="s">
        <v>34</v>
      </c>
      <c r="P78" s="316">
        <v>3</v>
      </c>
      <c r="Q78" s="318"/>
      <c r="R78" s="317"/>
      <c r="S78" s="317"/>
      <c r="T78" s="317"/>
      <c r="U78" s="319"/>
      <c r="V78" s="319"/>
      <c r="W78" s="321"/>
      <c r="X78" s="322"/>
      <c r="Y78" s="323"/>
      <c r="Z78" s="323"/>
      <c r="AA78" s="323"/>
      <c r="AB78" s="324"/>
      <c r="AC78" s="324"/>
      <c r="AD78" s="322"/>
      <c r="AE78" s="325"/>
      <c r="AF78" s="323"/>
      <c r="AG78" s="323"/>
      <c r="AH78" s="323"/>
      <c r="AI78" s="324"/>
      <c r="AJ78" s="324"/>
      <c r="AK78" s="326"/>
      <c r="AL78" s="322"/>
      <c r="AM78" s="323"/>
      <c r="AN78" s="323"/>
      <c r="AO78" s="323"/>
      <c r="AP78" s="324"/>
      <c r="AQ78" s="324"/>
      <c r="AR78" s="322"/>
      <c r="AS78" s="325"/>
      <c r="AT78" s="323"/>
      <c r="AU78" s="323"/>
      <c r="AV78" s="323"/>
      <c r="AW78" s="323"/>
      <c r="AX78" s="324"/>
      <c r="AY78" s="327"/>
    </row>
    <row r="79" spans="1:51" ht="18" customHeight="1">
      <c r="A79" s="393">
        <v>3</v>
      </c>
      <c r="B79" s="388" t="s">
        <v>44</v>
      </c>
      <c r="C79" s="328">
        <v>3</v>
      </c>
      <c r="D79" s="329">
        <v>30</v>
      </c>
      <c r="E79" s="322"/>
      <c r="F79" s="323"/>
      <c r="G79" s="323"/>
      <c r="H79" s="323">
        <v>30</v>
      </c>
      <c r="I79" s="323"/>
      <c r="J79" s="325"/>
      <c r="K79" s="323"/>
      <c r="L79" s="323"/>
      <c r="M79" s="323">
        <v>30</v>
      </c>
      <c r="N79" s="324"/>
      <c r="O79" s="330" t="s">
        <v>34</v>
      </c>
      <c r="P79" s="322">
        <v>3</v>
      </c>
      <c r="Q79" s="325"/>
      <c r="R79" s="323"/>
      <c r="S79" s="323"/>
      <c r="T79" s="323"/>
      <c r="U79" s="324"/>
      <c r="V79" s="324"/>
      <c r="W79" s="326"/>
      <c r="X79" s="322"/>
      <c r="Y79" s="323"/>
      <c r="Z79" s="323"/>
      <c r="AA79" s="323"/>
      <c r="AB79" s="324"/>
      <c r="AC79" s="324"/>
      <c r="AD79" s="322"/>
      <c r="AE79" s="325"/>
      <c r="AF79" s="323"/>
      <c r="AG79" s="323"/>
      <c r="AH79" s="323"/>
      <c r="AI79" s="324"/>
      <c r="AJ79" s="324"/>
      <c r="AK79" s="326"/>
      <c r="AL79" s="322"/>
      <c r="AM79" s="323"/>
      <c r="AN79" s="323"/>
      <c r="AO79" s="323"/>
      <c r="AP79" s="324"/>
      <c r="AQ79" s="324"/>
      <c r="AR79" s="322"/>
      <c r="AS79" s="325"/>
      <c r="AT79" s="323"/>
      <c r="AU79" s="323"/>
      <c r="AV79" s="323"/>
      <c r="AW79" s="323"/>
      <c r="AX79" s="323"/>
      <c r="AY79" s="327"/>
    </row>
    <row r="80" spans="1:51" ht="19.5" customHeight="1">
      <c r="A80" s="393">
        <v>4</v>
      </c>
      <c r="B80" s="388" t="s">
        <v>45</v>
      </c>
      <c r="C80" s="328">
        <v>3</v>
      </c>
      <c r="D80" s="329">
        <v>30</v>
      </c>
      <c r="E80" s="322"/>
      <c r="F80" s="323"/>
      <c r="G80" s="323"/>
      <c r="H80" s="323">
        <v>30</v>
      </c>
      <c r="I80" s="323"/>
      <c r="J80" s="325"/>
      <c r="K80" s="323"/>
      <c r="L80" s="323"/>
      <c r="M80" s="323">
        <v>30</v>
      </c>
      <c r="N80" s="324"/>
      <c r="O80" s="330" t="s">
        <v>34</v>
      </c>
      <c r="P80" s="322">
        <v>3</v>
      </c>
      <c r="Q80" s="325"/>
      <c r="R80" s="323"/>
      <c r="S80" s="323"/>
      <c r="T80" s="323"/>
      <c r="U80" s="324"/>
      <c r="V80" s="324"/>
      <c r="W80" s="326"/>
      <c r="X80" s="322"/>
      <c r="Y80" s="323"/>
      <c r="Z80" s="323"/>
      <c r="AA80" s="323"/>
      <c r="AB80" s="324"/>
      <c r="AC80" s="324"/>
      <c r="AD80" s="322"/>
      <c r="AE80" s="325"/>
      <c r="AF80" s="323"/>
      <c r="AG80" s="323"/>
      <c r="AH80" s="323"/>
      <c r="AI80" s="324"/>
      <c r="AJ80" s="324"/>
      <c r="AK80" s="326"/>
      <c r="AL80" s="322"/>
      <c r="AM80" s="323"/>
      <c r="AN80" s="323"/>
      <c r="AO80" s="323"/>
      <c r="AP80" s="324"/>
      <c r="AQ80" s="324"/>
      <c r="AR80" s="322"/>
      <c r="AS80" s="325"/>
      <c r="AT80" s="323"/>
      <c r="AU80" s="323"/>
      <c r="AV80" s="323"/>
      <c r="AW80" s="323"/>
      <c r="AX80" s="323"/>
      <c r="AY80" s="327"/>
    </row>
    <row r="81" spans="1:51" ht="18.75" customHeight="1">
      <c r="A81" s="393">
        <v>5</v>
      </c>
      <c r="B81" s="388" t="s">
        <v>46</v>
      </c>
      <c r="C81" s="328">
        <v>3</v>
      </c>
      <c r="D81" s="329">
        <v>30</v>
      </c>
      <c r="E81" s="322"/>
      <c r="F81" s="323"/>
      <c r="G81" s="323"/>
      <c r="H81" s="323">
        <v>30</v>
      </c>
      <c r="I81" s="323"/>
      <c r="J81" s="325"/>
      <c r="K81" s="323"/>
      <c r="L81" s="323"/>
      <c r="M81" s="323">
        <v>30</v>
      </c>
      <c r="N81" s="324"/>
      <c r="O81" s="330" t="s">
        <v>34</v>
      </c>
      <c r="P81" s="322">
        <v>3</v>
      </c>
      <c r="Q81" s="325"/>
      <c r="R81" s="323"/>
      <c r="S81" s="323"/>
      <c r="T81" s="323"/>
      <c r="U81" s="324"/>
      <c r="V81" s="324"/>
      <c r="W81" s="326"/>
      <c r="X81" s="322"/>
      <c r="Y81" s="323"/>
      <c r="Z81" s="323"/>
      <c r="AA81" s="323"/>
      <c r="AB81" s="324"/>
      <c r="AC81" s="324"/>
      <c r="AD81" s="322"/>
      <c r="AE81" s="325"/>
      <c r="AF81" s="323"/>
      <c r="AG81" s="323"/>
      <c r="AH81" s="323"/>
      <c r="AI81" s="324"/>
      <c r="AJ81" s="324"/>
      <c r="AK81" s="326"/>
      <c r="AL81" s="322"/>
      <c r="AM81" s="323"/>
      <c r="AN81" s="323"/>
      <c r="AO81" s="323"/>
      <c r="AP81" s="324"/>
      <c r="AQ81" s="324"/>
      <c r="AR81" s="322"/>
      <c r="AS81" s="325"/>
      <c r="AT81" s="323"/>
      <c r="AU81" s="323"/>
      <c r="AV81" s="323"/>
      <c r="AW81" s="323"/>
      <c r="AX81" s="323"/>
      <c r="AY81" s="327"/>
    </row>
    <row r="82" spans="1:51" ht="30.75" customHeight="1">
      <c r="A82" s="393">
        <v>6</v>
      </c>
      <c r="B82" s="388" t="s">
        <v>47</v>
      </c>
      <c r="C82" s="328">
        <v>3</v>
      </c>
      <c r="D82" s="329">
        <v>30</v>
      </c>
      <c r="E82" s="322"/>
      <c r="F82" s="323"/>
      <c r="G82" s="323"/>
      <c r="H82" s="323">
        <v>30</v>
      </c>
      <c r="I82" s="323"/>
      <c r="J82" s="325"/>
      <c r="K82" s="323"/>
      <c r="L82" s="323"/>
      <c r="M82" s="323">
        <v>30</v>
      </c>
      <c r="N82" s="324"/>
      <c r="O82" s="330" t="s">
        <v>34</v>
      </c>
      <c r="P82" s="322">
        <v>3</v>
      </c>
      <c r="Q82" s="325"/>
      <c r="R82" s="323"/>
      <c r="S82" s="323"/>
      <c r="T82" s="323"/>
      <c r="U82" s="324"/>
      <c r="V82" s="324"/>
      <c r="W82" s="326"/>
      <c r="X82" s="322"/>
      <c r="Y82" s="323"/>
      <c r="Z82" s="323"/>
      <c r="AA82" s="323"/>
      <c r="AB82" s="324"/>
      <c r="AC82" s="324"/>
      <c r="AD82" s="322"/>
      <c r="AE82" s="325"/>
      <c r="AF82" s="323"/>
      <c r="AG82" s="323"/>
      <c r="AH82" s="323"/>
      <c r="AI82" s="324"/>
      <c r="AJ82" s="324"/>
      <c r="AK82" s="326"/>
      <c r="AL82" s="322"/>
      <c r="AM82" s="323"/>
      <c r="AN82" s="323"/>
      <c r="AO82" s="323"/>
      <c r="AP82" s="324"/>
      <c r="AQ82" s="324"/>
      <c r="AR82" s="322"/>
      <c r="AS82" s="325"/>
      <c r="AT82" s="323"/>
      <c r="AU82" s="323"/>
      <c r="AV82" s="323"/>
      <c r="AW82" s="323"/>
      <c r="AX82" s="323"/>
      <c r="AY82" s="327"/>
    </row>
    <row r="83" spans="1:51" ht="18.75" customHeight="1">
      <c r="A83" s="393">
        <v>7</v>
      </c>
      <c r="B83" s="388" t="s">
        <v>48</v>
      </c>
      <c r="C83" s="328">
        <v>3</v>
      </c>
      <c r="D83" s="329">
        <v>30</v>
      </c>
      <c r="E83" s="322"/>
      <c r="F83" s="323"/>
      <c r="G83" s="323"/>
      <c r="H83" s="323">
        <v>30</v>
      </c>
      <c r="I83" s="323"/>
      <c r="J83" s="325"/>
      <c r="K83" s="323"/>
      <c r="L83" s="323"/>
      <c r="M83" s="323">
        <v>30</v>
      </c>
      <c r="N83" s="324"/>
      <c r="O83" s="330" t="s">
        <v>34</v>
      </c>
      <c r="P83" s="322">
        <v>3</v>
      </c>
      <c r="Q83" s="325"/>
      <c r="R83" s="323"/>
      <c r="S83" s="323"/>
      <c r="T83" s="323"/>
      <c r="U83" s="324"/>
      <c r="V83" s="324"/>
      <c r="W83" s="326"/>
      <c r="X83" s="322"/>
      <c r="Y83" s="323"/>
      <c r="Z83" s="323"/>
      <c r="AA83" s="323"/>
      <c r="AB83" s="324"/>
      <c r="AC83" s="324"/>
      <c r="AD83" s="322"/>
      <c r="AE83" s="325"/>
      <c r="AF83" s="323"/>
      <c r="AG83" s="323"/>
      <c r="AH83" s="323"/>
      <c r="AI83" s="324"/>
      <c r="AJ83" s="324"/>
      <c r="AK83" s="326"/>
      <c r="AL83" s="322"/>
      <c r="AM83" s="323"/>
      <c r="AN83" s="323"/>
      <c r="AO83" s="323"/>
      <c r="AP83" s="324"/>
      <c r="AQ83" s="324"/>
      <c r="AR83" s="322"/>
      <c r="AS83" s="325"/>
      <c r="AT83" s="323"/>
      <c r="AU83" s="323"/>
      <c r="AV83" s="323"/>
      <c r="AW83" s="323"/>
      <c r="AX83" s="323"/>
      <c r="AY83" s="327"/>
    </row>
    <row r="84" spans="1:51" ht="28.5" customHeight="1">
      <c r="A84" s="393">
        <v>8</v>
      </c>
      <c r="B84" s="388" t="s">
        <v>49</v>
      </c>
      <c r="C84" s="328">
        <v>3</v>
      </c>
      <c r="D84" s="329">
        <v>30</v>
      </c>
      <c r="E84" s="322"/>
      <c r="F84" s="323"/>
      <c r="G84" s="323"/>
      <c r="H84" s="323">
        <v>30</v>
      </c>
      <c r="I84" s="323"/>
      <c r="J84" s="325"/>
      <c r="K84" s="323"/>
      <c r="L84" s="323"/>
      <c r="M84" s="323">
        <v>30</v>
      </c>
      <c r="N84" s="324"/>
      <c r="O84" s="330" t="s">
        <v>34</v>
      </c>
      <c r="P84" s="322">
        <v>3</v>
      </c>
      <c r="Q84" s="325"/>
      <c r="R84" s="323"/>
      <c r="S84" s="323"/>
      <c r="T84" s="323"/>
      <c r="U84" s="324"/>
      <c r="V84" s="324"/>
      <c r="W84" s="326"/>
      <c r="X84" s="322"/>
      <c r="Y84" s="323"/>
      <c r="Z84" s="323"/>
      <c r="AA84" s="323"/>
      <c r="AB84" s="324"/>
      <c r="AC84" s="324"/>
      <c r="AD84" s="322"/>
      <c r="AE84" s="325"/>
      <c r="AF84" s="323"/>
      <c r="AG84" s="323"/>
      <c r="AH84" s="323"/>
      <c r="AI84" s="324"/>
      <c r="AJ84" s="324"/>
      <c r="AK84" s="326"/>
      <c r="AL84" s="322"/>
      <c r="AM84" s="323"/>
      <c r="AN84" s="323"/>
      <c r="AO84" s="323"/>
      <c r="AP84" s="324"/>
      <c r="AQ84" s="324"/>
      <c r="AR84" s="322"/>
      <c r="AS84" s="325"/>
      <c r="AT84" s="323"/>
      <c r="AU84" s="323"/>
      <c r="AV84" s="323"/>
      <c r="AW84" s="323"/>
      <c r="AX84" s="323"/>
      <c r="AY84" s="327"/>
    </row>
    <row r="85" spans="1:51" ht="21.75" customHeight="1">
      <c r="A85" s="393">
        <v>9</v>
      </c>
      <c r="B85" s="388" t="s">
        <v>50</v>
      </c>
      <c r="C85" s="328">
        <v>3</v>
      </c>
      <c r="D85" s="329">
        <v>30</v>
      </c>
      <c r="E85" s="322"/>
      <c r="F85" s="323"/>
      <c r="G85" s="323"/>
      <c r="H85" s="323">
        <v>30</v>
      </c>
      <c r="I85" s="323"/>
      <c r="J85" s="325"/>
      <c r="K85" s="323"/>
      <c r="L85" s="323"/>
      <c r="M85" s="323">
        <v>30</v>
      </c>
      <c r="N85" s="324"/>
      <c r="O85" s="330" t="s">
        <v>34</v>
      </c>
      <c r="P85" s="322">
        <v>3</v>
      </c>
      <c r="Q85" s="325"/>
      <c r="R85" s="323"/>
      <c r="S85" s="323"/>
      <c r="T85" s="323"/>
      <c r="U85" s="324"/>
      <c r="V85" s="324"/>
      <c r="W85" s="326"/>
      <c r="X85" s="322"/>
      <c r="Y85" s="323"/>
      <c r="Z85" s="323"/>
      <c r="AA85" s="323"/>
      <c r="AB85" s="324"/>
      <c r="AC85" s="324"/>
      <c r="AD85" s="322"/>
      <c r="AE85" s="325"/>
      <c r="AF85" s="323"/>
      <c r="AG85" s="323"/>
      <c r="AH85" s="323"/>
      <c r="AI85" s="324"/>
      <c r="AJ85" s="324"/>
      <c r="AK85" s="326"/>
      <c r="AL85" s="322"/>
      <c r="AM85" s="323"/>
      <c r="AN85" s="323"/>
      <c r="AO85" s="323"/>
      <c r="AP85" s="324"/>
      <c r="AQ85" s="324"/>
      <c r="AR85" s="322"/>
      <c r="AS85" s="325"/>
      <c r="AT85" s="323"/>
      <c r="AU85" s="323"/>
      <c r="AV85" s="323"/>
      <c r="AW85" s="323"/>
      <c r="AX85" s="323"/>
      <c r="AY85" s="327"/>
    </row>
    <row r="86" spans="1:51" ht="28.5" customHeight="1">
      <c r="A86" s="393">
        <v>10</v>
      </c>
      <c r="B86" s="389" t="s">
        <v>51</v>
      </c>
      <c r="C86" s="253">
        <v>3</v>
      </c>
      <c r="D86" s="238">
        <v>30</v>
      </c>
      <c r="E86" s="239"/>
      <c r="F86" s="240"/>
      <c r="G86" s="240"/>
      <c r="H86" s="240">
        <v>30</v>
      </c>
      <c r="I86" s="240"/>
      <c r="J86" s="241"/>
      <c r="K86" s="240"/>
      <c r="L86" s="240"/>
      <c r="M86" s="240"/>
      <c r="N86" s="242"/>
      <c r="O86" s="243"/>
      <c r="P86" s="239"/>
      <c r="Q86" s="241"/>
      <c r="R86" s="240"/>
      <c r="S86" s="240"/>
      <c r="T86" s="240">
        <v>30</v>
      </c>
      <c r="U86" s="242"/>
      <c r="V86" s="242" t="s">
        <v>34</v>
      </c>
      <c r="W86" s="237">
        <v>3</v>
      </c>
      <c r="X86" s="239"/>
      <c r="Y86" s="240"/>
      <c r="Z86" s="240"/>
      <c r="AA86" s="240"/>
      <c r="AB86" s="242"/>
      <c r="AC86" s="242"/>
      <c r="AD86" s="239"/>
      <c r="AE86" s="241"/>
      <c r="AF86" s="240"/>
      <c r="AG86" s="240"/>
      <c r="AH86" s="240"/>
      <c r="AI86" s="242"/>
      <c r="AJ86" s="242"/>
      <c r="AK86" s="237"/>
      <c r="AL86" s="239"/>
      <c r="AM86" s="240"/>
      <c r="AN86" s="240"/>
      <c r="AO86" s="240"/>
      <c r="AP86" s="242"/>
      <c r="AQ86" s="242"/>
      <c r="AR86" s="239"/>
      <c r="AS86" s="241"/>
      <c r="AT86" s="240"/>
      <c r="AU86" s="240"/>
      <c r="AV86" s="240"/>
      <c r="AW86" s="240"/>
      <c r="AX86" s="240"/>
      <c r="AY86" s="244"/>
    </row>
    <row r="87" spans="1:51" ht="15" customHeight="1">
      <c r="A87" s="393">
        <v>11</v>
      </c>
      <c r="B87" s="389" t="s">
        <v>191</v>
      </c>
      <c r="C87" s="253">
        <v>3</v>
      </c>
      <c r="D87" s="238">
        <v>30</v>
      </c>
      <c r="E87" s="239"/>
      <c r="F87" s="240"/>
      <c r="G87" s="240"/>
      <c r="H87" s="240">
        <v>30</v>
      </c>
      <c r="I87" s="240"/>
      <c r="J87" s="241"/>
      <c r="K87" s="240"/>
      <c r="L87" s="240"/>
      <c r="M87" s="240"/>
      <c r="N87" s="242"/>
      <c r="O87" s="243"/>
      <c r="P87" s="239"/>
      <c r="Q87" s="241"/>
      <c r="R87" s="240"/>
      <c r="S87" s="240"/>
      <c r="T87" s="240">
        <v>30</v>
      </c>
      <c r="U87" s="242"/>
      <c r="V87" s="242" t="s">
        <v>34</v>
      </c>
      <c r="W87" s="237">
        <v>3</v>
      </c>
      <c r="X87" s="239"/>
      <c r="Y87" s="240"/>
      <c r="Z87" s="240"/>
      <c r="AA87" s="240"/>
      <c r="AB87" s="242"/>
      <c r="AC87" s="242"/>
      <c r="AD87" s="239"/>
      <c r="AE87" s="241"/>
      <c r="AF87" s="240"/>
      <c r="AG87" s="240"/>
      <c r="AH87" s="240"/>
      <c r="AI87" s="242"/>
      <c r="AJ87" s="242"/>
      <c r="AK87" s="237"/>
      <c r="AL87" s="239"/>
      <c r="AM87" s="240"/>
      <c r="AN87" s="240"/>
      <c r="AO87" s="240"/>
      <c r="AP87" s="242"/>
      <c r="AQ87" s="242"/>
      <c r="AR87" s="239"/>
      <c r="AS87" s="241"/>
      <c r="AT87" s="240"/>
      <c r="AU87" s="240"/>
      <c r="AV87" s="240"/>
      <c r="AW87" s="240"/>
      <c r="AX87" s="240"/>
      <c r="AY87" s="244"/>
    </row>
    <row r="88" spans="1:51" ht="17.25" customHeight="1">
      <c r="A88" s="393">
        <v>12</v>
      </c>
      <c r="B88" s="389" t="s">
        <v>52</v>
      </c>
      <c r="C88" s="237">
        <v>3</v>
      </c>
      <c r="D88" s="238">
        <v>30</v>
      </c>
      <c r="E88" s="239"/>
      <c r="F88" s="240"/>
      <c r="G88" s="240"/>
      <c r="H88" s="240">
        <v>30</v>
      </c>
      <c r="I88" s="240"/>
      <c r="J88" s="241"/>
      <c r="K88" s="240"/>
      <c r="L88" s="240"/>
      <c r="M88" s="240"/>
      <c r="N88" s="242"/>
      <c r="O88" s="243"/>
      <c r="P88" s="239"/>
      <c r="Q88" s="241"/>
      <c r="R88" s="240"/>
      <c r="S88" s="240"/>
      <c r="T88" s="240">
        <v>30</v>
      </c>
      <c r="U88" s="242"/>
      <c r="V88" s="242" t="s">
        <v>34</v>
      </c>
      <c r="W88" s="237">
        <v>3</v>
      </c>
      <c r="X88" s="239"/>
      <c r="Y88" s="240"/>
      <c r="Z88" s="240"/>
      <c r="AA88" s="240"/>
      <c r="AB88" s="242"/>
      <c r="AC88" s="242"/>
      <c r="AD88" s="239"/>
      <c r="AE88" s="241"/>
      <c r="AF88" s="240"/>
      <c r="AG88" s="240"/>
      <c r="AH88" s="240"/>
      <c r="AI88" s="242"/>
      <c r="AJ88" s="242"/>
      <c r="AK88" s="237"/>
      <c r="AL88" s="239"/>
      <c r="AM88" s="240"/>
      <c r="AN88" s="240"/>
      <c r="AO88" s="240"/>
      <c r="AP88" s="242"/>
      <c r="AQ88" s="242"/>
      <c r="AR88" s="239"/>
      <c r="AS88" s="241"/>
      <c r="AT88" s="240"/>
      <c r="AU88" s="240"/>
      <c r="AV88" s="240"/>
      <c r="AW88" s="240"/>
      <c r="AX88" s="240"/>
      <c r="AY88" s="244"/>
    </row>
    <row r="89" spans="1:51" ht="18.75" customHeight="1">
      <c r="A89" s="393">
        <v>13</v>
      </c>
      <c r="B89" s="389" t="s">
        <v>127</v>
      </c>
      <c r="C89" s="237">
        <v>3</v>
      </c>
      <c r="D89" s="238">
        <v>30</v>
      </c>
      <c r="E89" s="239"/>
      <c r="F89" s="240"/>
      <c r="G89" s="240"/>
      <c r="H89" s="240">
        <v>30</v>
      </c>
      <c r="I89" s="240"/>
      <c r="J89" s="241"/>
      <c r="K89" s="240"/>
      <c r="L89" s="240"/>
      <c r="M89" s="240"/>
      <c r="N89" s="242"/>
      <c r="O89" s="243"/>
      <c r="P89" s="239"/>
      <c r="Q89" s="241"/>
      <c r="R89" s="240"/>
      <c r="S89" s="240"/>
      <c r="T89" s="240">
        <v>30</v>
      </c>
      <c r="U89" s="242"/>
      <c r="V89" s="242" t="s">
        <v>34</v>
      </c>
      <c r="W89" s="237">
        <v>3</v>
      </c>
      <c r="X89" s="239"/>
      <c r="Y89" s="240"/>
      <c r="Z89" s="240"/>
      <c r="AA89" s="240"/>
      <c r="AB89" s="242"/>
      <c r="AC89" s="242"/>
      <c r="AD89" s="239"/>
      <c r="AE89" s="241"/>
      <c r="AF89" s="240"/>
      <c r="AG89" s="240"/>
      <c r="AH89" s="240"/>
      <c r="AI89" s="242"/>
      <c r="AJ89" s="242"/>
      <c r="AK89" s="237"/>
      <c r="AL89" s="239"/>
      <c r="AM89" s="240"/>
      <c r="AN89" s="240"/>
      <c r="AO89" s="240"/>
      <c r="AP89" s="242"/>
      <c r="AQ89" s="242"/>
      <c r="AR89" s="239"/>
      <c r="AS89" s="241"/>
      <c r="AT89" s="240"/>
      <c r="AU89" s="240"/>
      <c r="AV89" s="240"/>
      <c r="AW89" s="240"/>
      <c r="AX89" s="240"/>
      <c r="AY89" s="244"/>
    </row>
    <row r="90" spans="1:51" ht="16.5" customHeight="1">
      <c r="A90" s="393">
        <v>14</v>
      </c>
      <c r="B90" s="389" t="s">
        <v>53</v>
      </c>
      <c r="C90" s="237">
        <v>3</v>
      </c>
      <c r="D90" s="238">
        <v>30</v>
      </c>
      <c r="E90" s="239"/>
      <c r="F90" s="240"/>
      <c r="G90" s="240"/>
      <c r="H90" s="240">
        <v>30</v>
      </c>
      <c r="I90" s="240"/>
      <c r="J90" s="241"/>
      <c r="K90" s="240"/>
      <c r="L90" s="240"/>
      <c r="M90" s="240"/>
      <c r="N90" s="242"/>
      <c r="O90" s="243"/>
      <c r="P90" s="239"/>
      <c r="Q90" s="241"/>
      <c r="R90" s="240"/>
      <c r="S90" s="240"/>
      <c r="T90" s="240">
        <v>30</v>
      </c>
      <c r="U90" s="242"/>
      <c r="V90" s="242" t="s">
        <v>34</v>
      </c>
      <c r="W90" s="237">
        <v>3</v>
      </c>
      <c r="X90" s="239"/>
      <c r="Y90" s="240"/>
      <c r="Z90" s="240"/>
      <c r="AA90" s="240"/>
      <c r="AB90" s="242"/>
      <c r="AC90" s="242"/>
      <c r="AD90" s="239"/>
      <c r="AE90" s="241"/>
      <c r="AF90" s="240"/>
      <c r="AG90" s="240"/>
      <c r="AH90" s="240"/>
      <c r="AI90" s="242"/>
      <c r="AJ90" s="242"/>
      <c r="AK90" s="237"/>
      <c r="AL90" s="239"/>
      <c r="AM90" s="240"/>
      <c r="AN90" s="240"/>
      <c r="AO90" s="240"/>
      <c r="AP90" s="242"/>
      <c r="AQ90" s="242"/>
      <c r="AR90" s="239"/>
      <c r="AS90" s="241"/>
      <c r="AT90" s="240"/>
      <c r="AU90" s="240"/>
      <c r="AV90" s="240"/>
      <c r="AW90" s="240"/>
      <c r="AX90" s="240"/>
      <c r="AY90" s="244"/>
    </row>
    <row r="91" spans="1:51" ht="29.25" customHeight="1">
      <c r="A91" s="393">
        <v>15</v>
      </c>
      <c r="B91" s="389" t="s">
        <v>54</v>
      </c>
      <c r="C91" s="237">
        <v>3</v>
      </c>
      <c r="D91" s="238">
        <v>30</v>
      </c>
      <c r="E91" s="239"/>
      <c r="F91" s="240"/>
      <c r="G91" s="240"/>
      <c r="H91" s="240">
        <v>30</v>
      </c>
      <c r="I91" s="240"/>
      <c r="J91" s="241"/>
      <c r="K91" s="240"/>
      <c r="L91" s="240"/>
      <c r="M91" s="240"/>
      <c r="N91" s="242"/>
      <c r="O91" s="243"/>
      <c r="P91" s="239"/>
      <c r="Q91" s="241"/>
      <c r="R91" s="240"/>
      <c r="S91" s="240"/>
      <c r="T91" s="240">
        <v>30</v>
      </c>
      <c r="U91" s="242"/>
      <c r="V91" s="242" t="s">
        <v>34</v>
      </c>
      <c r="W91" s="237">
        <v>3</v>
      </c>
      <c r="X91" s="239"/>
      <c r="Y91" s="240"/>
      <c r="Z91" s="240"/>
      <c r="AA91" s="240"/>
      <c r="AB91" s="242"/>
      <c r="AC91" s="242"/>
      <c r="AD91" s="239"/>
      <c r="AE91" s="241"/>
      <c r="AF91" s="240"/>
      <c r="AG91" s="240"/>
      <c r="AH91" s="240"/>
      <c r="AI91" s="242"/>
      <c r="AJ91" s="242"/>
      <c r="AK91" s="237"/>
      <c r="AL91" s="239"/>
      <c r="AM91" s="240"/>
      <c r="AN91" s="240"/>
      <c r="AO91" s="240"/>
      <c r="AP91" s="242"/>
      <c r="AQ91" s="242"/>
      <c r="AR91" s="239"/>
      <c r="AS91" s="241"/>
      <c r="AT91" s="240"/>
      <c r="AU91" s="240"/>
      <c r="AV91" s="240"/>
      <c r="AW91" s="240"/>
      <c r="AX91" s="240"/>
      <c r="AY91" s="244"/>
    </row>
    <row r="92" spans="1:51" ht="30" customHeight="1">
      <c r="A92" s="393">
        <v>16</v>
      </c>
      <c r="B92" s="389" t="s">
        <v>55</v>
      </c>
      <c r="C92" s="237">
        <v>3</v>
      </c>
      <c r="D92" s="238">
        <v>30</v>
      </c>
      <c r="E92" s="239"/>
      <c r="F92" s="240"/>
      <c r="G92" s="240"/>
      <c r="H92" s="240">
        <v>30</v>
      </c>
      <c r="I92" s="240"/>
      <c r="J92" s="241"/>
      <c r="K92" s="240"/>
      <c r="L92" s="240"/>
      <c r="M92" s="240"/>
      <c r="N92" s="242"/>
      <c r="O92" s="243"/>
      <c r="P92" s="239"/>
      <c r="Q92" s="241"/>
      <c r="R92" s="240"/>
      <c r="S92" s="240"/>
      <c r="T92" s="240">
        <v>30</v>
      </c>
      <c r="U92" s="242"/>
      <c r="V92" s="242" t="s">
        <v>34</v>
      </c>
      <c r="W92" s="237">
        <v>3</v>
      </c>
      <c r="X92" s="239"/>
      <c r="Y92" s="240"/>
      <c r="Z92" s="240"/>
      <c r="AA92" s="240"/>
      <c r="AB92" s="242"/>
      <c r="AC92" s="242"/>
      <c r="AD92" s="239"/>
      <c r="AE92" s="241"/>
      <c r="AF92" s="240"/>
      <c r="AG92" s="240"/>
      <c r="AH92" s="240"/>
      <c r="AI92" s="242"/>
      <c r="AJ92" s="242"/>
      <c r="AK92" s="237"/>
      <c r="AL92" s="239"/>
      <c r="AM92" s="240"/>
      <c r="AN92" s="240"/>
      <c r="AO92" s="240"/>
      <c r="AP92" s="242"/>
      <c r="AQ92" s="242"/>
      <c r="AR92" s="239"/>
      <c r="AS92" s="241"/>
      <c r="AT92" s="240"/>
      <c r="AU92" s="240"/>
      <c r="AV92" s="240"/>
      <c r="AW92" s="240"/>
      <c r="AX92" s="240"/>
      <c r="AY92" s="244"/>
    </row>
    <row r="93" spans="1:51" ht="18" customHeight="1">
      <c r="A93" s="393">
        <v>17</v>
      </c>
      <c r="B93" s="389" t="s">
        <v>56</v>
      </c>
      <c r="C93" s="237">
        <v>3</v>
      </c>
      <c r="D93" s="238">
        <v>30</v>
      </c>
      <c r="E93" s="239"/>
      <c r="F93" s="240"/>
      <c r="G93" s="240"/>
      <c r="H93" s="240">
        <v>30</v>
      </c>
      <c r="I93" s="240"/>
      <c r="J93" s="241"/>
      <c r="K93" s="240"/>
      <c r="L93" s="240"/>
      <c r="M93" s="240"/>
      <c r="N93" s="242"/>
      <c r="O93" s="243"/>
      <c r="P93" s="239"/>
      <c r="Q93" s="241"/>
      <c r="R93" s="240"/>
      <c r="S93" s="240"/>
      <c r="T93" s="240">
        <v>30</v>
      </c>
      <c r="U93" s="242"/>
      <c r="V93" s="242" t="s">
        <v>34</v>
      </c>
      <c r="W93" s="237">
        <v>3</v>
      </c>
      <c r="X93" s="239"/>
      <c r="Y93" s="240"/>
      <c r="Z93" s="240"/>
      <c r="AA93" s="240"/>
      <c r="AB93" s="242"/>
      <c r="AC93" s="242"/>
      <c r="AD93" s="239"/>
      <c r="AE93" s="241"/>
      <c r="AF93" s="240"/>
      <c r="AG93" s="240"/>
      <c r="AH93" s="240"/>
      <c r="AI93" s="242"/>
      <c r="AJ93" s="242"/>
      <c r="AK93" s="237"/>
      <c r="AL93" s="239"/>
      <c r="AM93" s="240"/>
      <c r="AN93" s="240"/>
      <c r="AO93" s="240"/>
      <c r="AP93" s="242"/>
      <c r="AQ93" s="242"/>
      <c r="AR93" s="239"/>
      <c r="AS93" s="241"/>
      <c r="AT93" s="240"/>
      <c r="AU93" s="240"/>
      <c r="AV93" s="240"/>
      <c r="AW93" s="240"/>
      <c r="AX93" s="240"/>
      <c r="AY93" s="244"/>
    </row>
    <row r="94" spans="1:51" ht="21.75" customHeight="1">
      <c r="A94" s="393">
        <v>18</v>
      </c>
      <c r="B94" s="389" t="s">
        <v>57</v>
      </c>
      <c r="C94" s="237">
        <v>3</v>
      </c>
      <c r="D94" s="238">
        <v>30</v>
      </c>
      <c r="E94" s="239"/>
      <c r="F94" s="240"/>
      <c r="G94" s="240"/>
      <c r="H94" s="240">
        <v>30</v>
      </c>
      <c r="I94" s="240"/>
      <c r="J94" s="241"/>
      <c r="K94" s="240"/>
      <c r="L94" s="240"/>
      <c r="M94" s="240"/>
      <c r="N94" s="242"/>
      <c r="O94" s="243"/>
      <c r="P94" s="239"/>
      <c r="Q94" s="241"/>
      <c r="R94" s="240"/>
      <c r="S94" s="240"/>
      <c r="T94" s="240">
        <v>30</v>
      </c>
      <c r="U94" s="242"/>
      <c r="V94" s="242" t="s">
        <v>34</v>
      </c>
      <c r="W94" s="237">
        <v>3</v>
      </c>
      <c r="X94" s="239"/>
      <c r="Y94" s="240"/>
      <c r="Z94" s="240"/>
      <c r="AA94" s="240"/>
      <c r="AB94" s="242"/>
      <c r="AC94" s="242"/>
      <c r="AD94" s="239"/>
      <c r="AE94" s="241"/>
      <c r="AF94" s="240"/>
      <c r="AG94" s="240"/>
      <c r="AH94" s="240"/>
      <c r="AI94" s="242"/>
      <c r="AJ94" s="242"/>
      <c r="AK94" s="237"/>
      <c r="AL94" s="239"/>
      <c r="AM94" s="240"/>
      <c r="AN94" s="240"/>
      <c r="AO94" s="240"/>
      <c r="AP94" s="242"/>
      <c r="AQ94" s="242"/>
      <c r="AR94" s="239"/>
      <c r="AS94" s="241"/>
      <c r="AT94" s="240"/>
      <c r="AU94" s="240"/>
      <c r="AV94" s="240"/>
      <c r="AW94" s="240"/>
      <c r="AX94" s="240"/>
      <c r="AY94" s="244"/>
    </row>
    <row r="95" spans="1:51" ht="27.75" customHeight="1">
      <c r="A95" s="393">
        <v>19</v>
      </c>
      <c r="B95" s="388" t="s">
        <v>58</v>
      </c>
      <c r="C95" s="326">
        <v>2</v>
      </c>
      <c r="D95" s="329">
        <v>30</v>
      </c>
      <c r="E95" s="322"/>
      <c r="F95" s="323"/>
      <c r="G95" s="323"/>
      <c r="H95" s="323">
        <v>30</v>
      </c>
      <c r="I95" s="323"/>
      <c r="J95" s="325"/>
      <c r="K95" s="323"/>
      <c r="L95" s="323"/>
      <c r="M95" s="323"/>
      <c r="N95" s="324"/>
      <c r="O95" s="330"/>
      <c r="P95" s="322"/>
      <c r="Q95" s="325"/>
      <c r="R95" s="323"/>
      <c r="S95" s="323"/>
      <c r="T95" s="323"/>
      <c r="U95" s="324"/>
      <c r="V95" s="324"/>
      <c r="W95" s="326"/>
      <c r="X95" s="322"/>
      <c r="Y95" s="323"/>
      <c r="Z95" s="323"/>
      <c r="AA95" s="323">
        <v>30</v>
      </c>
      <c r="AB95" s="324"/>
      <c r="AC95" s="324" t="s">
        <v>34</v>
      </c>
      <c r="AD95" s="322">
        <v>2</v>
      </c>
      <c r="AE95" s="325"/>
      <c r="AF95" s="323"/>
      <c r="AG95" s="323"/>
      <c r="AH95" s="323"/>
      <c r="AI95" s="324"/>
      <c r="AJ95" s="324"/>
      <c r="AK95" s="326"/>
      <c r="AL95" s="322"/>
      <c r="AM95" s="323"/>
      <c r="AN95" s="323"/>
      <c r="AO95" s="323"/>
      <c r="AP95" s="324"/>
      <c r="AQ95" s="324"/>
      <c r="AR95" s="322"/>
      <c r="AS95" s="325"/>
      <c r="AT95" s="323"/>
      <c r="AU95" s="323"/>
      <c r="AV95" s="323"/>
      <c r="AW95" s="323"/>
      <c r="AX95" s="323"/>
      <c r="AY95" s="327"/>
    </row>
    <row r="96" spans="1:51" ht="30" customHeight="1">
      <c r="A96" s="393">
        <v>20</v>
      </c>
      <c r="B96" s="388" t="s">
        <v>59</v>
      </c>
      <c r="C96" s="326">
        <v>2</v>
      </c>
      <c r="D96" s="329">
        <v>30</v>
      </c>
      <c r="E96" s="322"/>
      <c r="F96" s="323"/>
      <c r="G96" s="323"/>
      <c r="H96" s="323">
        <v>30</v>
      </c>
      <c r="I96" s="323"/>
      <c r="J96" s="325"/>
      <c r="K96" s="323"/>
      <c r="L96" s="323"/>
      <c r="M96" s="323"/>
      <c r="N96" s="324"/>
      <c r="O96" s="330"/>
      <c r="P96" s="322"/>
      <c r="Q96" s="325"/>
      <c r="R96" s="323"/>
      <c r="S96" s="323"/>
      <c r="T96" s="323"/>
      <c r="U96" s="324"/>
      <c r="V96" s="324"/>
      <c r="W96" s="326"/>
      <c r="X96" s="322"/>
      <c r="Y96" s="323"/>
      <c r="Z96" s="323"/>
      <c r="AA96" s="323">
        <v>30</v>
      </c>
      <c r="AB96" s="324"/>
      <c r="AC96" s="324" t="s">
        <v>34</v>
      </c>
      <c r="AD96" s="322">
        <v>2</v>
      </c>
      <c r="AE96" s="325"/>
      <c r="AF96" s="323"/>
      <c r="AG96" s="323"/>
      <c r="AH96" s="323"/>
      <c r="AI96" s="324"/>
      <c r="AJ96" s="324"/>
      <c r="AK96" s="326"/>
      <c r="AL96" s="322"/>
      <c r="AM96" s="323"/>
      <c r="AN96" s="323"/>
      <c r="AO96" s="323"/>
      <c r="AP96" s="324"/>
      <c r="AQ96" s="324"/>
      <c r="AR96" s="322"/>
      <c r="AS96" s="325"/>
      <c r="AT96" s="323"/>
      <c r="AU96" s="323"/>
      <c r="AV96" s="323"/>
      <c r="AW96" s="323"/>
      <c r="AX96" s="323"/>
      <c r="AY96" s="327"/>
    </row>
    <row r="97" spans="1:51" ht="18" customHeight="1">
      <c r="A97" s="393">
        <v>21</v>
      </c>
      <c r="B97" s="388" t="s">
        <v>60</v>
      </c>
      <c r="C97" s="326">
        <v>2</v>
      </c>
      <c r="D97" s="329">
        <v>30</v>
      </c>
      <c r="E97" s="322"/>
      <c r="F97" s="323"/>
      <c r="G97" s="323"/>
      <c r="H97" s="323">
        <v>30</v>
      </c>
      <c r="I97" s="323"/>
      <c r="J97" s="325"/>
      <c r="K97" s="323"/>
      <c r="L97" s="323"/>
      <c r="M97" s="323"/>
      <c r="N97" s="324"/>
      <c r="O97" s="330"/>
      <c r="P97" s="322"/>
      <c r="Q97" s="325"/>
      <c r="R97" s="323"/>
      <c r="S97" s="323"/>
      <c r="T97" s="323"/>
      <c r="U97" s="324"/>
      <c r="V97" s="324"/>
      <c r="W97" s="326"/>
      <c r="X97" s="322"/>
      <c r="Y97" s="323"/>
      <c r="Z97" s="323"/>
      <c r="AA97" s="323">
        <v>30</v>
      </c>
      <c r="AB97" s="324"/>
      <c r="AC97" s="324" t="s">
        <v>34</v>
      </c>
      <c r="AD97" s="322">
        <v>2</v>
      </c>
      <c r="AE97" s="325"/>
      <c r="AF97" s="323"/>
      <c r="AG97" s="323"/>
      <c r="AH97" s="323"/>
      <c r="AI97" s="324"/>
      <c r="AJ97" s="324"/>
      <c r="AK97" s="326"/>
      <c r="AL97" s="322"/>
      <c r="AM97" s="323"/>
      <c r="AN97" s="323"/>
      <c r="AO97" s="323"/>
      <c r="AP97" s="324"/>
      <c r="AQ97" s="324"/>
      <c r="AR97" s="322"/>
      <c r="AS97" s="325"/>
      <c r="AT97" s="323"/>
      <c r="AU97" s="323"/>
      <c r="AV97" s="323"/>
      <c r="AW97" s="323"/>
      <c r="AX97" s="323"/>
      <c r="AY97" s="327"/>
    </row>
    <row r="98" spans="1:51" ht="17.25" customHeight="1">
      <c r="A98" s="393">
        <v>22</v>
      </c>
      <c r="B98" s="388" t="s">
        <v>61</v>
      </c>
      <c r="C98" s="326">
        <v>2</v>
      </c>
      <c r="D98" s="329">
        <v>30</v>
      </c>
      <c r="E98" s="322"/>
      <c r="F98" s="323"/>
      <c r="G98" s="319"/>
      <c r="H98" s="322">
        <v>30</v>
      </c>
      <c r="I98" s="323"/>
      <c r="J98" s="325"/>
      <c r="K98" s="323"/>
      <c r="L98" s="323"/>
      <c r="M98" s="323"/>
      <c r="N98" s="324"/>
      <c r="O98" s="330"/>
      <c r="P98" s="322"/>
      <c r="Q98" s="325"/>
      <c r="R98" s="323"/>
      <c r="S98" s="323"/>
      <c r="T98" s="323"/>
      <c r="U98" s="324"/>
      <c r="V98" s="324"/>
      <c r="W98" s="326"/>
      <c r="X98" s="322"/>
      <c r="Y98" s="323"/>
      <c r="Z98" s="323"/>
      <c r="AA98" s="323">
        <v>30</v>
      </c>
      <c r="AB98" s="324"/>
      <c r="AC98" s="324" t="s">
        <v>34</v>
      </c>
      <c r="AD98" s="322">
        <v>2</v>
      </c>
      <c r="AE98" s="325"/>
      <c r="AF98" s="323"/>
      <c r="AG98" s="319"/>
      <c r="AH98" s="322"/>
      <c r="AI98" s="324"/>
      <c r="AJ98" s="324"/>
      <c r="AK98" s="326"/>
      <c r="AL98" s="322"/>
      <c r="AM98" s="323"/>
      <c r="AN98" s="323"/>
      <c r="AO98" s="323"/>
      <c r="AP98" s="324"/>
      <c r="AQ98" s="324"/>
      <c r="AR98" s="322"/>
      <c r="AS98" s="325"/>
      <c r="AT98" s="323"/>
      <c r="AU98" s="323"/>
      <c r="AV98" s="323"/>
      <c r="AW98" s="323"/>
      <c r="AX98" s="323"/>
      <c r="AY98" s="327"/>
    </row>
    <row r="99" spans="1:51" ht="27.75" customHeight="1">
      <c r="A99" s="393">
        <v>23</v>
      </c>
      <c r="B99" s="388" t="s">
        <v>62</v>
      </c>
      <c r="C99" s="326">
        <v>2</v>
      </c>
      <c r="D99" s="329">
        <v>30</v>
      </c>
      <c r="E99" s="322"/>
      <c r="F99" s="323"/>
      <c r="G99" s="324"/>
      <c r="H99" s="322">
        <v>30</v>
      </c>
      <c r="I99" s="323"/>
      <c r="J99" s="325"/>
      <c r="K99" s="323"/>
      <c r="L99" s="323"/>
      <c r="M99" s="323"/>
      <c r="N99" s="324"/>
      <c r="O99" s="330"/>
      <c r="P99" s="322"/>
      <c r="Q99" s="325"/>
      <c r="R99" s="323"/>
      <c r="S99" s="323"/>
      <c r="T99" s="323"/>
      <c r="U99" s="324"/>
      <c r="V99" s="324"/>
      <c r="W99" s="326"/>
      <c r="X99" s="322"/>
      <c r="Y99" s="323"/>
      <c r="Z99" s="323"/>
      <c r="AA99" s="323">
        <v>30</v>
      </c>
      <c r="AB99" s="324"/>
      <c r="AC99" s="324" t="s">
        <v>34</v>
      </c>
      <c r="AD99" s="322">
        <v>2</v>
      </c>
      <c r="AE99" s="325"/>
      <c r="AF99" s="323"/>
      <c r="AG99" s="324"/>
      <c r="AH99" s="322"/>
      <c r="AI99" s="324"/>
      <c r="AJ99" s="324"/>
      <c r="AK99" s="326"/>
      <c r="AL99" s="322"/>
      <c r="AM99" s="323"/>
      <c r="AN99" s="323"/>
      <c r="AO99" s="323"/>
      <c r="AP99" s="324"/>
      <c r="AQ99" s="324"/>
      <c r="AR99" s="322"/>
      <c r="AS99" s="325"/>
      <c r="AT99" s="323"/>
      <c r="AU99" s="323"/>
      <c r="AV99" s="323"/>
      <c r="AW99" s="323"/>
      <c r="AX99" s="323"/>
      <c r="AY99" s="327"/>
    </row>
    <row r="100" spans="1:51" ht="18" customHeight="1">
      <c r="A100" s="393">
        <v>24</v>
      </c>
      <c r="B100" s="388" t="s">
        <v>63</v>
      </c>
      <c r="C100" s="326">
        <v>2</v>
      </c>
      <c r="D100" s="329">
        <v>30</v>
      </c>
      <c r="E100" s="322"/>
      <c r="F100" s="323"/>
      <c r="G100" s="324"/>
      <c r="H100" s="322">
        <v>30</v>
      </c>
      <c r="I100" s="323"/>
      <c r="J100" s="325"/>
      <c r="K100" s="323"/>
      <c r="L100" s="323"/>
      <c r="M100" s="323"/>
      <c r="N100" s="324"/>
      <c r="O100" s="330"/>
      <c r="P100" s="322"/>
      <c r="Q100" s="325"/>
      <c r="R100" s="323"/>
      <c r="S100" s="323"/>
      <c r="T100" s="323"/>
      <c r="U100" s="324"/>
      <c r="V100" s="324"/>
      <c r="W100" s="326"/>
      <c r="X100" s="322"/>
      <c r="Y100" s="323"/>
      <c r="Z100" s="323"/>
      <c r="AA100" s="323">
        <v>30</v>
      </c>
      <c r="AB100" s="324"/>
      <c r="AC100" s="324" t="s">
        <v>34</v>
      </c>
      <c r="AD100" s="322">
        <v>2</v>
      </c>
      <c r="AE100" s="325"/>
      <c r="AF100" s="323"/>
      <c r="AG100" s="324"/>
      <c r="AH100" s="322"/>
      <c r="AI100" s="324"/>
      <c r="AJ100" s="324"/>
      <c r="AK100" s="326"/>
      <c r="AL100" s="322"/>
      <c r="AM100" s="323"/>
      <c r="AN100" s="323"/>
      <c r="AO100" s="323"/>
      <c r="AP100" s="324"/>
      <c r="AQ100" s="324"/>
      <c r="AR100" s="322"/>
      <c r="AS100" s="325"/>
      <c r="AT100" s="323"/>
      <c r="AU100" s="323"/>
      <c r="AV100" s="323"/>
      <c r="AW100" s="323"/>
      <c r="AX100" s="323"/>
      <c r="AY100" s="327"/>
    </row>
    <row r="101" spans="1:51" ht="18.75" customHeight="1">
      <c r="A101" s="393">
        <v>25</v>
      </c>
      <c r="B101" s="388" t="s">
        <v>64</v>
      </c>
      <c r="C101" s="326">
        <v>2</v>
      </c>
      <c r="D101" s="329">
        <v>30</v>
      </c>
      <c r="E101" s="322"/>
      <c r="F101" s="323"/>
      <c r="G101" s="324"/>
      <c r="H101" s="322">
        <v>30</v>
      </c>
      <c r="I101" s="323"/>
      <c r="J101" s="325"/>
      <c r="K101" s="323"/>
      <c r="L101" s="323"/>
      <c r="M101" s="323"/>
      <c r="N101" s="324"/>
      <c r="O101" s="330"/>
      <c r="P101" s="322"/>
      <c r="Q101" s="325"/>
      <c r="R101" s="323"/>
      <c r="S101" s="323"/>
      <c r="T101" s="323"/>
      <c r="U101" s="324"/>
      <c r="V101" s="324"/>
      <c r="W101" s="326"/>
      <c r="X101" s="322"/>
      <c r="Y101" s="323"/>
      <c r="Z101" s="323"/>
      <c r="AA101" s="323">
        <v>30</v>
      </c>
      <c r="AB101" s="324"/>
      <c r="AC101" s="324" t="s">
        <v>34</v>
      </c>
      <c r="AD101" s="322">
        <v>2</v>
      </c>
      <c r="AE101" s="325"/>
      <c r="AF101" s="323"/>
      <c r="AG101" s="324"/>
      <c r="AH101" s="322"/>
      <c r="AI101" s="324"/>
      <c r="AJ101" s="324"/>
      <c r="AK101" s="326"/>
      <c r="AL101" s="322"/>
      <c r="AM101" s="323"/>
      <c r="AN101" s="323"/>
      <c r="AO101" s="323"/>
      <c r="AP101" s="324"/>
      <c r="AQ101" s="324"/>
      <c r="AR101" s="322"/>
      <c r="AS101" s="325"/>
      <c r="AT101" s="323"/>
      <c r="AU101" s="323"/>
      <c r="AV101" s="323"/>
      <c r="AW101" s="323"/>
      <c r="AX101" s="323"/>
      <c r="AY101" s="327"/>
    </row>
    <row r="102" spans="1:51" ht="16.5" customHeight="1">
      <c r="A102" s="393">
        <v>26</v>
      </c>
      <c r="B102" s="389" t="s">
        <v>65</v>
      </c>
      <c r="C102" s="237">
        <v>2</v>
      </c>
      <c r="D102" s="238">
        <v>30</v>
      </c>
      <c r="E102" s="239"/>
      <c r="F102" s="240"/>
      <c r="G102" s="245"/>
      <c r="H102" s="243">
        <v>30</v>
      </c>
      <c r="I102" s="240"/>
      <c r="J102" s="241"/>
      <c r="K102" s="240"/>
      <c r="L102" s="240"/>
      <c r="M102" s="240"/>
      <c r="N102" s="242"/>
      <c r="O102" s="243"/>
      <c r="P102" s="239"/>
      <c r="Q102" s="241"/>
      <c r="R102" s="240"/>
      <c r="S102" s="240"/>
      <c r="T102" s="240"/>
      <c r="U102" s="242"/>
      <c r="V102" s="242"/>
      <c r="W102" s="237"/>
      <c r="X102" s="239"/>
      <c r="Y102" s="240"/>
      <c r="Z102" s="240"/>
      <c r="AA102" s="240"/>
      <c r="AB102" s="242"/>
      <c r="AC102" s="242"/>
      <c r="AD102" s="239"/>
      <c r="AE102" s="241"/>
      <c r="AF102" s="240"/>
      <c r="AG102" s="245"/>
      <c r="AH102" s="243">
        <v>30</v>
      </c>
      <c r="AI102" s="242"/>
      <c r="AJ102" s="242" t="s">
        <v>34</v>
      </c>
      <c r="AK102" s="237">
        <v>2</v>
      </c>
      <c r="AL102" s="239"/>
      <c r="AM102" s="240"/>
      <c r="AN102" s="240"/>
      <c r="AO102" s="240"/>
      <c r="AP102" s="242"/>
      <c r="AQ102" s="242"/>
      <c r="AR102" s="239"/>
      <c r="AS102" s="241"/>
      <c r="AT102" s="240"/>
      <c r="AU102" s="240"/>
      <c r="AV102" s="240"/>
      <c r="AW102" s="240"/>
      <c r="AX102" s="240"/>
      <c r="AY102" s="244"/>
    </row>
    <row r="103" spans="1:51" ht="18" customHeight="1">
      <c r="A103" s="393">
        <v>27</v>
      </c>
      <c r="B103" s="389" t="s">
        <v>66</v>
      </c>
      <c r="C103" s="237">
        <v>2</v>
      </c>
      <c r="D103" s="238">
        <v>30</v>
      </c>
      <c r="E103" s="239"/>
      <c r="F103" s="240"/>
      <c r="G103" s="242"/>
      <c r="H103" s="243">
        <v>30</v>
      </c>
      <c r="I103" s="240"/>
      <c r="J103" s="241"/>
      <c r="K103" s="240"/>
      <c r="L103" s="240"/>
      <c r="M103" s="240"/>
      <c r="N103" s="242"/>
      <c r="O103" s="243"/>
      <c r="P103" s="239"/>
      <c r="Q103" s="241"/>
      <c r="R103" s="240"/>
      <c r="S103" s="240"/>
      <c r="T103" s="240"/>
      <c r="U103" s="242"/>
      <c r="V103" s="242"/>
      <c r="W103" s="237"/>
      <c r="X103" s="239"/>
      <c r="Y103" s="240"/>
      <c r="Z103" s="240"/>
      <c r="AA103" s="240"/>
      <c r="AB103" s="242"/>
      <c r="AC103" s="242"/>
      <c r="AD103" s="239"/>
      <c r="AE103" s="241"/>
      <c r="AF103" s="240"/>
      <c r="AG103" s="242"/>
      <c r="AH103" s="243">
        <v>30</v>
      </c>
      <c r="AI103" s="242"/>
      <c r="AJ103" s="242" t="s">
        <v>34</v>
      </c>
      <c r="AK103" s="237">
        <v>2</v>
      </c>
      <c r="AL103" s="239"/>
      <c r="AM103" s="240"/>
      <c r="AN103" s="240"/>
      <c r="AO103" s="240"/>
      <c r="AP103" s="242"/>
      <c r="AQ103" s="242"/>
      <c r="AR103" s="239"/>
      <c r="AS103" s="241"/>
      <c r="AT103" s="240"/>
      <c r="AU103" s="240"/>
      <c r="AV103" s="240"/>
      <c r="AW103" s="240"/>
      <c r="AX103" s="240"/>
      <c r="AY103" s="244"/>
    </row>
    <row r="104" spans="1:51" ht="18" customHeight="1">
      <c r="A104" s="393">
        <v>28</v>
      </c>
      <c r="B104" s="390" t="s">
        <v>67</v>
      </c>
      <c r="C104" s="246">
        <v>2</v>
      </c>
      <c r="D104" s="247">
        <v>30</v>
      </c>
      <c r="E104" s="239"/>
      <c r="F104" s="240"/>
      <c r="G104" s="242"/>
      <c r="H104" s="248">
        <v>30</v>
      </c>
      <c r="I104" s="249"/>
      <c r="J104" s="250"/>
      <c r="K104" s="251"/>
      <c r="L104" s="245"/>
      <c r="M104" s="240"/>
      <c r="N104" s="242"/>
      <c r="O104" s="243"/>
      <c r="P104" s="239"/>
      <c r="Q104" s="241"/>
      <c r="R104" s="240"/>
      <c r="S104" s="240"/>
      <c r="T104" s="240"/>
      <c r="U104" s="242"/>
      <c r="V104" s="242"/>
      <c r="W104" s="237"/>
      <c r="X104" s="239"/>
      <c r="Y104" s="240"/>
      <c r="Z104" s="240"/>
      <c r="AA104" s="240"/>
      <c r="AB104" s="242"/>
      <c r="AC104" s="242"/>
      <c r="AD104" s="239"/>
      <c r="AE104" s="241"/>
      <c r="AF104" s="240"/>
      <c r="AG104" s="242"/>
      <c r="AH104" s="248">
        <v>30</v>
      </c>
      <c r="AI104" s="242"/>
      <c r="AJ104" s="242" t="s">
        <v>34</v>
      </c>
      <c r="AK104" s="237">
        <v>2</v>
      </c>
      <c r="AL104" s="239"/>
      <c r="AM104" s="240"/>
      <c r="AN104" s="240"/>
      <c r="AO104" s="240"/>
      <c r="AP104" s="242"/>
      <c r="AQ104" s="242"/>
      <c r="AR104" s="239"/>
      <c r="AS104" s="241"/>
      <c r="AT104" s="240"/>
      <c r="AU104" s="240"/>
      <c r="AV104" s="240"/>
      <c r="AW104" s="240"/>
      <c r="AX104" s="240"/>
      <c r="AY104" s="244"/>
    </row>
    <row r="105" spans="1:51" ht="18" customHeight="1">
      <c r="A105" s="393">
        <v>29</v>
      </c>
      <c r="B105" s="389" t="s">
        <v>68</v>
      </c>
      <c r="C105" s="237">
        <v>2</v>
      </c>
      <c r="D105" s="238">
        <v>30</v>
      </c>
      <c r="E105" s="239"/>
      <c r="F105" s="240"/>
      <c r="G105" s="242"/>
      <c r="H105" s="239">
        <v>30</v>
      </c>
      <c r="I105" s="244"/>
      <c r="J105" s="250"/>
      <c r="K105" s="251"/>
      <c r="L105" s="240"/>
      <c r="M105" s="240"/>
      <c r="N105" s="242"/>
      <c r="O105" s="243"/>
      <c r="P105" s="239"/>
      <c r="Q105" s="241"/>
      <c r="R105" s="240"/>
      <c r="S105" s="240"/>
      <c r="T105" s="240"/>
      <c r="U105" s="242"/>
      <c r="V105" s="242"/>
      <c r="W105" s="237"/>
      <c r="X105" s="239"/>
      <c r="Y105" s="240"/>
      <c r="Z105" s="240"/>
      <c r="AA105" s="240"/>
      <c r="AB105" s="242"/>
      <c r="AC105" s="242"/>
      <c r="AD105" s="239"/>
      <c r="AE105" s="241"/>
      <c r="AF105" s="240"/>
      <c r="AG105" s="245"/>
      <c r="AH105" s="239">
        <v>30</v>
      </c>
      <c r="AI105" s="242"/>
      <c r="AJ105" s="242" t="s">
        <v>34</v>
      </c>
      <c r="AK105" s="237">
        <v>2</v>
      </c>
      <c r="AL105" s="239"/>
      <c r="AM105" s="240"/>
      <c r="AN105" s="240"/>
      <c r="AO105" s="240"/>
      <c r="AP105" s="242"/>
      <c r="AQ105" s="242"/>
      <c r="AR105" s="239"/>
      <c r="AS105" s="241"/>
      <c r="AT105" s="240"/>
      <c r="AU105" s="240"/>
      <c r="AV105" s="240"/>
      <c r="AW105" s="240"/>
      <c r="AX105" s="240"/>
      <c r="AY105" s="244"/>
    </row>
    <row r="106" spans="1:51" ht="30">
      <c r="A106" s="393">
        <v>30</v>
      </c>
      <c r="B106" s="389" t="s">
        <v>69</v>
      </c>
      <c r="C106" s="237">
        <v>2</v>
      </c>
      <c r="D106" s="238">
        <v>30</v>
      </c>
      <c r="E106" s="239"/>
      <c r="F106" s="240"/>
      <c r="G106" s="242"/>
      <c r="H106" s="239">
        <v>30</v>
      </c>
      <c r="I106" s="244"/>
      <c r="J106" s="250"/>
      <c r="K106" s="251"/>
      <c r="L106" s="240"/>
      <c r="M106" s="240"/>
      <c r="N106" s="242"/>
      <c r="O106" s="243"/>
      <c r="P106" s="239"/>
      <c r="Q106" s="241"/>
      <c r="R106" s="240"/>
      <c r="S106" s="240"/>
      <c r="T106" s="240"/>
      <c r="U106" s="242"/>
      <c r="V106" s="242"/>
      <c r="W106" s="237"/>
      <c r="X106" s="239"/>
      <c r="Y106" s="240"/>
      <c r="Z106" s="240"/>
      <c r="AA106" s="240"/>
      <c r="AB106" s="242"/>
      <c r="AC106" s="242"/>
      <c r="AD106" s="239"/>
      <c r="AE106" s="241"/>
      <c r="AF106" s="240"/>
      <c r="AG106" s="242"/>
      <c r="AH106" s="239">
        <v>30</v>
      </c>
      <c r="AI106" s="242"/>
      <c r="AJ106" s="242" t="s">
        <v>34</v>
      </c>
      <c r="AK106" s="237">
        <v>2</v>
      </c>
      <c r="AL106" s="239"/>
      <c r="AM106" s="240"/>
      <c r="AN106" s="240"/>
      <c r="AO106" s="240"/>
      <c r="AP106" s="242"/>
      <c r="AQ106" s="242"/>
      <c r="AR106" s="239"/>
      <c r="AS106" s="241"/>
      <c r="AT106" s="240"/>
      <c r="AU106" s="240"/>
      <c r="AV106" s="240"/>
      <c r="AW106" s="240"/>
      <c r="AX106" s="240"/>
      <c r="AY106" s="244"/>
    </row>
    <row r="107" spans="1:51" ht="31.5" customHeight="1">
      <c r="A107" s="393">
        <v>31</v>
      </c>
      <c r="B107" s="389" t="s">
        <v>70</v>
      </c>
      <c r="C107" s="237">
        <v>2</v>
      </c>
      <c r="D107" s="238">
        <v>30</v>
      </c>
      <c r="E107" s="239"/>
      <c r="F107" s="240"/>
      <c r="G107" s="242"/>
      <c r="H107" s="239">
        <v>30</v>
      </c>
      <c r="I107" s="244"/>
      <c r="J107" s="250"/>
      <c r="K107" s="251"/>
      <c r="L107" s="240"/>
      <c r="M107" s="240"/>
      <c r="N107" s="242"/>
      <c r="O107" s="243"/>
      <c r="P107" s="239"/>
      <c r="Q107" s="241"/>
      <c r="R107" s="240"/>
      <c r="S107" s="240"/>
      <c r="T107" s="240"/>
      <c r="U107" s="242"/>
      <c r="V107" s="242"/>
      <c r="W107" s="237"/>
      <c r="X107" s="239"/>
      <c r="Y107" s="240"/>
      <c r="Z107" s="240"/>
      <c r="AA107" s="240"/>
      <c r="AB107" s="242"/>
      <c r="AC107" s="242"/>
      <c r="AD107" s="239"/>
      <c r="AE107" s="241"/>
      <c r="AF107" s="240"/>
      <c r="AG107" s="242"/>
      <c r="AH107" s="239">
        <v>30</v>
      </c>
      <c r="AI107" s="242"/>
      <c r="AJ107" s="242" t="s">
        <v>34</v>
      </c>
      <c r="AK107" s="237">
        <v>2</v>
      </c>
      <c r="AL107" s="239"/>
      <c r="AM107" s="240"/>
      <c r="AN107" s="240"/>
      <c r="AO107" s="240"/>
      <c r="AP107" s="242"/>
      <c r="AQ107" s="242"/>
      <c r="AR107" s="239"/>
      <c r="AS107" s="241"/>
      <c r="AT107" s="240"/>
      <c r="AU107" s="240"/>
      <c r="AV107" s="240"/>
      <c r="AW107" s="240"/>
      <c r="AX107" s="240"/>
      <c r="AY107" s="244"/>
    </row>
    <row r="108" spans="1:51" ht="19.5" customHeight="1">
      <c r="A108" s="393">
        <v>32</v>
      </c>
      <c r="B108" s="389" t="s">
        <v>71</v>
      </c>
      <c r="C108" s="237">
        <v>2</v>
      </c>
      <c r="D108" s="238">
        <v>30</v>
      </c>
      <c r="E108" s="239"/>
      <c r="F108" s="240"/>
      <c r="G108" s="242"/>
      <c r="H108" s="239">
        <v>30</v>
      </c>
      <c r="I108" s="244"/>
      <c r="J108" s="250"/>
      <c r="K108" s="251"/>
      <c r="L108" s="240"/>
      <c r="M108" s="240"/>
      <c r="N108" s="242"/>
      <c r="O108" s="243"/>
      <c r="P108" s="239"/>
      <c r="Q108" s="241"/>
      <c r="R108" s="240"/>
      <c r="S108" s="240"/>
      <c r="T108" s="240"/>
      <c r="U108" s="242"/>
      <c r="V108" s="242"/>
      <c r="W108" s="237"/>
      <c r="X108" s="239"/>
      <c r="Y108" s="240"/>
      <c r="Z108" s="240"/>
      <c r="AA108" s="240"/>
      <c r="AB108" s="242"/>
      <c r="AC108" s="242"/>
      <c r="AD108" s="239"/>
      <c r="AE108" s="241"/>
      <c r="AF108" s="240"/>
      <c r="AG108" s="242"/>
      <c r="AH108" s="239">
        <v>30</v>
      </c>
      <c r="AI108" s="242"/>
      <c r="AJ108" s="242" t="s">
        <v>34</v>
      </c>
      <c r="AK108" s="237">
        <v>2</v>
      </c>
      <c r="AL108" s="239"/>
      <c r="AM108" s="240"/>
      <c r="AN108" s="240"/>
      <c r="AO108" s="240"/>
      <c r="AP108" s="242"/>
      <c r="AQ108" s="242"/>
      <c r="AR108" s="239"/>
      <c r="AS108" s="241"/>
      <c r="AT108" s="240"/>
      <c r="AU108" s="240"/>
      <c r="AV108" s="240"/>
      <c r="AW108" s="240"/>
      <c r="AX108" s="240"/>
      <c r="AY108" s="244"/>
    </row>
    <row r="109" spans="1:51" ht="18" customHeight="1">
      <c r="A109" s="393">
        <v>33</v>
      </c>
      <c r="B109" s="388" t="s">
        <v>72</v>
      </c>
      <c r="C109" s="326">
        <v>2</v>
      </c>
      <c r="D109" s="329">
        <v>30</v>
      </c>
      <c r="E109" s="322"/>
      <c r="F109" s="323"/>
      <c r="G109" s="324"/>
      <c r="H109" s="322">
        <v>30</v>
      </c>
      <c r="I109" s="327"/>
      <c r="J109" s="331"/>
      <c r="K109" s="332"/>
      <c r="L109" s="323"/>
      <c r="M109" s="323"/>
      <c r="N109" s="324"/>
      <c r="O109" s="330"/>
      <c r="P109" s="322"/>
      <c r="Q109" s="325"/>
      <c r="R109" s="323"/>
      <c r="S109" s="323"/>
      <c r="T109" s="323"/>
      <c r="U109" s="324"/>
      <c r="V109" s="324"/>
      <c r="W109" s="326"/>
      <c r="X109" s="322"/>
      <c r="Y109" s="323"/>
      <c r="Z109" s="323"/>
      <c r="AA109" s="323"/>
      <c r="AB109" s="324"/>
      <c r="AC109" s="324"/>
      <c r="AD109" s="322"/>
      <c r="AE109" s="325"/>
      <c r="AF109" s="323"/>
      <c r="AG109" s="323"/>
      <c r="AH109" s="323"/>
      <c r="AI109" s="324"/>
      <c r="AJ109" s="324"/>
      <c r="AK109" s="326"/>
      <c r="AL109" s="322"/>
      <c r="AM109" s="323"/>
      <c r="AN109" s="323"/>
      <c r="AO109" s="323">
        <v>30</v>
      </c>
      <c r="AP109" s="324"/>
      <c r="AQ109" s="324" t="s">
        <v>34</v>
      </c>
      <c r="AR109" s="322">
        <v>2</v>
      </c>
      <c r="AS109" s="325"/>
      <c r="AT109" s="323"/>
      <c r="AU109" s="323"/>
      <c r="AV109" s="323"/>
      <c r="AW109" s="323"/>
      <c r="AX109" s="323"/>
      <c r="AY109" s="327"/>
    </row>
    <row r="110" spans="1:51" ht="16.5" customHeight="1">
      <c r="A110" s="393">
        <v>34</v>
      </c>
      <c r="B110" s="388" t="s">
        <v>73</v>
      </c>
      <c r="C110" s="328">
        <v>2</v>
      </c>
      <c r="D110" s="329">
        <v>30</v>
      </c>
      <c r="E110" s="322"/>
      <c r="F110" s="323"/>
      <c r="G110" s="323"/>
      <c r="H110" s="323">
        <v>30</v>
      </c>
      <c r="I110" s="327"/>
      <c r="J110" s="331"/>
      <c r="K110" s="333"/>
      <c r="L110" s="319"/>
      <c r="M110" s="323"/>
      <c r="N110" s="324"/>
      <c r="O110" s="330"/>
      <c r="P110" s="322"/>
      <c r="Q110" s="325"/>
      <c r="R110" s="323"/>
      <c r="S110" s="323"/>
      <c r="T110" s="323"/>
      <c r="U110" s="324"/>
      <c r="V110" s="324"/>
      <c r="W110" s="326"/>
      <c r="X110" s="322"/>
      <c r="Y110" s="323"/>
      <c r="Z110" s="323"/>
      <c r="AA110" s="323"/>
      <c r="AB110" s="324"/>
      <c r="AC110" s="324"/>
      <c r="AD110" s="322"/>
      <c r="AE110" s="325"/>
      <c r="AF110" s="323"/>
      <c r="AG110" s="323"/>
      <c r="AH110" s="323"/>
      <c r="AI110" s="324"/>
      <c r="AJ110" s="324"/>
      <c r="AK110" s="326"/>
      <c r="AL110" s="322"/>
      <c r="AM110" s="323"/>
      <c r="AN110" s="323"/>
      <c r="AO110" s="323">
        <v>30</v>
      </c>
      <c r="AP110" s="324"/>
      <c r="AQ110" s="324" t="s">
        <v>34</v>
      </c>
      <c r="AR110" s="322">
        <v>2</v>
      </c>
      <c r="AS110" s="325"/>
      <c r="AT110" s="323"/>
      <c r="AU110" s="323"/>
      <c r="AV110" s="323"/>
      <c r="AW110" s="323"/>
      <c r="AX110" s="323"/>
      <c r="AY110" s="327"/>
    </row>
    <row r="111" spans="1:51" ht="29.25" customHeight="1">
      <c r="A111" s="393">
        <v>35</v>
      </c>
      <c r="B111" s="388" t="s">
        <v>74</v>
      </c>
      <c r="C111" s="328">
        <v>2</v>
      </c>
      <c r="D111" s="329">
        <v>30</v>
      </c>
      <c r="E111" s="322"/>
      <c r="F111" s="323"/>
      <c r="G111" s="323"/>
      <c r="H111" s="323">
        <v>30</v>
      </c>
      <c r="I111" s="327"/>
      <c r="J111" s="331"/>
      <c r="K111" s="333"/>
      <c r="L111" s="323"/>
      <c r="M111" s="323"/>
      <c r="N111" s="324"/>
      <c r="O111" s="330"/>
      <c r="P111" s="322"/>
      <c r="Q111" s="325"/>
      <c r="R111" s="323"/>
      <c r="S111" s="323"/>
      <c r="T111" s="323"/>
      <c r="U111" s="324"/>
      <c r="V111" s="324"/>
      <c r="W111" s="326"/>
      <c r="X111" s="322"/>
      <c r="Y111" s="323"/>
      <c r="Z111" s="323"/>
      <c r="AA111" s="323"/>
      <c r="AB111" s="324"/>
      <c r="AC111" s="324"/>
      <c r="AD111" s="322"/>
      <c r="AE111" s="325"/>
      <c r="AF111" s="323"/>
      <c r="AG111" s="323"/>
      <c r="AH111" s="323"/>
      <c r="AI111" s="324"/>
      <c r="AJ111" s="324"/>
      <c r="AK111" s="326"/>
      <c r="AL111" s="322"/>
      <c r="AM111" s="323"/>
      <c r="AN111" s="323"/>
      <c r="AO111" s="323">
        <v>30</v>
      </c>
      <c r="AP111" s="324"/>
      <c r="AQ111" s="324" t="s">
        <v>34</v>
      </c>
      <c r="AR111" s="322">
        <v>2</v>
      </c>
      <c r="AS111" s="325"/>
      <c r="AT111" s="323"/>
      <c r="AU111" s="323"/>
      <c r="AV111" s="323"/>
      <c r="AW111" s="323"/>
      <c r="AX111" s="323"/>
      <c r="AY111" s="327"/>
    </row>
    <row r="112" spans="1:51" ht="16.5" customHeight="1">
      <c r="A112" s="393">
        <v>36</v>
      </c>
      <c r="B112" s="388" t="s">
        <v>75</v>
      </c>
      <c r="C112" s="328">
        <v>2</v>
      </c>
      <c r="D112" s="329">
        <v>30</v>
      </c>
      <c r="E112" s="322"/>
      <c r="F112" s="323"/>
      <c r="G112" s="323"/>
      <c r="H112" s="323">
        <v>30</v>
      </c>
      <c r="I112" s="327"/>
      <c r="J112" s="331"/>
      <c r="K112" s="333"/>
      <c r="L112" s="323"/>
      <c r="M112" s="323"/>
      <c r="N112" s="324"/>
      <c r="O112" s="330"/>
      <c r="P112" s="322"/>
      <c r="Q112" s="325"/>
      <c r="R112" s="323"/>
      <c r="S112" s="323"/>
      <c r="T112" s="323"/>
      <c r="U112" s="324"/>
      <c r="V112" s="324"/>
      <c r="W112" s="326"/>
      <c r="X112" s="322"/>
      <c r="Y112" s="323"/>
      <c r="Z112" s="323"/>
      <c r="AA112" s="323"/>
      <c r="AB112" s="324"/>
      <c r="AC112" s="324"/>
      <c r="AD112" s="322"/>
      <c r="AE112" s="325"/>
      <c r="AF112" s="323"/>
      <c r="AG112" s="323"/>
      <c r="AH112" s="323"/>
      <c r="AI112" s="324"/>
      <c r="AJ112" s="324"/>
      <c r="AK112" s="326"/>
      <c r="AL112" s="322"/>
      <c r="AM112" s="323"/>
      <c r="AN112" s="323"/>
      <c r="AO112" s="323">
        <v>30</v>
      </c>
      <c r="AP112" s="324"/>
      <c r="AQ112" s="324" t="s">
        <v>34</v>
      </c>
      <c r="AR112" s="322">
        <v>2</v>
      </c>
      <c r="AS112" s="325"/>
      <c r="AT112" s="323"/>
      <c r="AU112" s="323"/>
      <c r="AV112" s="323"/>
      <c r="AW112" s="323"/>
      <c r="AX112" s="323"/>
      <c r="AY112" s="327"/>
    </row>
    <row r="113" spans="1:51" ht="28.5" customHeight="1">
      <c r="A113" s="393">
        <v>37</v>
      </c>
      <c r="B113" s="388" t="s">
        <v>76</v>
      </c>
      <c r="C113" s="328">
        <v>2</v>
      </c>
      <c r="D113" s="329">
        <v>30</v>
      </c>
      <c r="E113" s="322"/>
      <c r="F113" s="323"/>
      <c r="G113" s="323"/>
      <c r="H113" s="323">
        <v>30</v>
      </c>
      <c r="I113" s="327"/>
      <c r="J113" s="331"/>
      <c r="K113" s="333"/>
      <c r="L113" s="323"/>
      <c r="M113" s="323"/>
      <c r="N113" s="324"/>
      <c r="O113" s="330"/>
      <c r="P113" s="322"/>
      <c r="Q113" s="325"/>
      <c r="R113" s="323"/>
      <c r="S113" s="323"/>
      <c r="T113" s="323"/>
      <c r="U113" s="324"/>
      <c r="V113" s="324"/>
      <c r="W113" s="326"/>
      <c r="X113" s="322"/>
      <c r="Y113" s="323"/>
      <c r="Z113" s="323"/>
      <c r="AA113" s="323"/>
      <c r="AB113" s="324"/>
      <c r="AC113" s="324"/>
      <c r="AD113" s="322"/>
      <c r="AE113" s="325"/>
      <c r="AF113" s="323"/>
      <c r="AG113" s="323"/>
      <c r="AH113" s="323"/>
      <c r="AI113" s="324"/>
      <c r="AJ113" s="324"/>
      <c r="AK113" s="326"/>
      <c r="AL113" s="322"/>
      <c r="AM113" s="323"/>
      <c r="AN113" s="323"/>
      <c r="AO113" s="323">
        <v>30</v>
      </c>
      <c r="AP113" s="324"/>
      <c r="AQ113" s="324" t="s">
        <v>34</v>
      </c>
      <c r="AR113" s="322">
        <v>2</v>
      </c>
      <c r="AS113" s="325"/>
      <c r="AT113" s="323"/>
      <c r="AU113" s="323"/>
      <c r="AV113" s="323"/>
      <c r="AW113" s="323"/>
      <c r="AX113" s="323"/>
      <c r="AY113" s="327"/>
    </row>
    <row r="114" spans="1:51" ht="16.5" customHeight="1">
      <c r="A114" s="393">
        <v>38</v>
      </c>
      <c r="B114" s="388" t="s">
        <v>77</v>
      </c>
      <c r="C114" s="328">
        <v>2</v>
      </c>
      <c r="D114" s="329">
        <v>30</v>
      </c>
      <c r="E114" s="322"/>
      <c r="F114" s="323"/>
      <c r="G114" s="323"/>
      <c r="H114" s="323">
        <v>30</v>
      </c>
      <c r="I114" s="327"/>
      <c r="J114" s="331"/>
      <c r="K114" s="333"/>
      <c r="L114" s="323"/>
      <c r="M114" s="323"/>
      <c r="N114" s="324"/>
      <c r="O114" s="330"/>
      <c r="P114" s="322"/>
      <c r="Q114" s="325"/>
      <c r="R114" s="323"/>
      <c r="S114" s="323"/>
      <c r="T114" s="323"/>
      <c r="U114" s="324"/>
      <c r="V114" s="324"/>
      <c r="W114" s="326"/>
      <c r="X114" s="322"/>
      <c r="Y114" s="323"/>
      <c r="Z114" s="323"/>
      <c r="AA114" s="323"/>
      <c r="AB114" s="324"/>
      <c r="AC114" s="324"/>
      <c r="AD114" s="322"/>
      <c r="AE114" s="325"/>
      <c r="AF114" s="323"/>
      <c r="AG114" s="323"/>
      <c r="AH114" s="323"/>
      <c r="AI114" s="324"/>
      <c r="AJ114" s="324"/>
      <c r="AK114" s="326"/>
      <c r="AL114" s="322"/>
      <c r="AM114" s="323"/>
      <c r="AN114" s="323"/>
      <c r="AO114" s="323">
        <v>30</v>
      </c>
      <c r="AP114" s="324"/>
      <c r="AQ114" s="324" t="s">
        <v>34</v>
      </c>
      <c r="AR114" s="322">
        <v>2</v>
      </c>
      <c r="AS114" s="325"/>
      <c r="AT114" s="323"/>
      <c r="AU114" s="323"/>
      <c r="AV114" s="323"/>
      <c r="AW114" s="323"/>
      <c r="AX114" s="323"/>
      <c r="AY114" s="327"/>
    </row>
    <row r="115" spans="1:51" ht="16.5" customHeight="1">
      <c r="A115" s="393">
        <v>39</v>
      </c>
      <c r="B115" s="388" t="s">
        <v>78</v>
      </c>
      <c r="C115" s="328">
        <v>2</v>
      </c>
      <c r="D115" s="329">
        <v>30</v>
      </c>
      <c r="E115" s="322"/>
      <c r="F115" s="323"/>
      <c r="G115" s="323"/>
      <c r="H115" s="323">
        <v>30</v>
      </c>
      <c r="I115" s="327"/>
      <c r="J115" s="331"/>
      <c r="K115" s="333"/>
      <c r="L115" s="323"/>
      <c r="M115" s="323"/>
      <c r="N115" s="324"/>
      <c r="O115" s="330"/>
      <c r="P115" s="322"/>
      <c r="Q115" s="325"/>
      <c r="R115" s="323"/>
      <c r="S115" s="323"/>
      <c r="T115" s="323"/>
      <c r="U115" s="324"/>
      <c r="V115" s="324"/>
      <c r="W115" s="326"/>
      <c r="X115" s="322"/>
      <c r="Y115" s="323"/>
      <c r="Z115" s="323"/>
      <c r="AA115" s="323"/>
      <c r="AB115" s="324"/>
      <c r="AC115" s="324"/>
      <c r="AD115" s="322"/>
      <c r="AE115" s="325"/>
      <c r="AF115" s="323"/>
      <c r="AG115" s="323"/>
      <c r="AH115" s="323"/>
      <c r="AI115" s="324"/>
      <c r="AJ115" s="324"/>
      <c r="AK115" s="326"/>
      <c r="AL115" s="322"/>
      <c r="AM115" s="323"/>
      <c r="AN115" s="323"/>
      <c r="AO115" s="323">
        <v>30</v>
      </c>
      <c r="AP115" s="324"/>
      <c r="AQ115" s="324" t="s">
        <v>34</v>
      </c>
      <c r="AR115" s="322">
        <v>2</v>
      </c>
      <c r="AS115" s="325"/>
      <c r="AT115" s="323"/>
      <c r="AU115" s="323"/>
      <c r="AV115" s="323"/>
      <c r="AW115" s="323"/>
      <c r="AX115" s="323"/>
      <c r="AY115" s="327"/>
    </row>
    <row r="116" spans="1:51" ht="29.25" customHeight="1">
      <c r="A116" s="393">
        <v>40</v>
      </c>
      <c r="B116" s="388" t="s">
        <v>79</v>
      </c>
      <c r="C116" s="328">
        <v>2</v>
      </c>
      <c r="D116" s="329">
        <v>30</v>
      </c>
      <c r="E116" s="322"/>
      <c r="F116" s="323"/>
      <c r="G116" s="323"/>
      <c r="H116" s="323">
        <v>30</v>
      </c>
      <c r="I116" s="327"/>
      <c r="J116" s="331"/>
      <c r="K116" s="332"/>
      <c r="L116" s="323"/>
      <c r="M116" s="323"/>
      <c r="N116" s="324"/>
      <c r="O116" s="330"/>
      <c r="P116" s="322"/>
      <c r="Q116" s="325"/>
      <c r="R116" s="323"/>
      <c r="S116" s="323"/>
      <c r="T116" s="323"/>
      <c r="U116" s="324"/>
      <c r="V116" s="324"/>
      <c r="W116" s="326"/>
      <c r="X116" s="322"/>
      <c r="Y116" s="323"/>
      <c r="Z116" s="323"/>
      <c r="AA116" s="323"/>
      <c r="AB116" s="324"/>
      <c r="AC116" s="324"/>
      <c r="AD116" s="322"/>
      <c r="AE116" s="325"/>
      <c r="AF116" s="323"/>
      <c r="AG116" s="323"/>
      <c r="AH116" s="323"/>
      <c r="AI116" s="324"/>
      <c r="AJ116" s="324"/>
      <c r="AK116" s="326"/>
      <c r="AL116" s="322"/>
      <c r="AM116" s="323"/>
      <c r="AN116" s="323"/>
      <c r="AO116" s="323">
        <v>30</v>
      </c>
      <c r="AP116" s="324"/>
      <c r="AQ116" s="324" t="s">
        <v>34</v>
      </c>
      <c r="AR116" s="322">
        <v>2</v>
      </c>
      <c r="AS116" s="325"/>
      <c r="AT116" s="323"/>
      <c r="AU116" s="323"/>
      <c r="AV116" s="323"/>
      <c r="AW116" s="323"/>
      <c r="AX116" s="323"/>
      <c r="AY116" s="327"/>
    </row>
    <row r="117" spans="1:51" ht="27" customHeight="1">
      <c r="A117" s="393">
        <v>41</v>
      </c>
      <c r="B117" s="390" t="s">
        <v>80</v>
      </c>
      <c r="C117" s="253">
        <v>2</v>
      </c>
      <c r="D117" s="238">
        <v>15</v>
      </c>
      <c r="E117" s="239"/>
      <c r="F117" s="245"/>
      <c r="G117" s="240"/>
      <c r="H117" s="240">
        <v>15</v>
      </c>
      <c r="I117" s="244"/>
      <c r="J117" s="250"/>
      <c r="K117" s="251"/>
      <c r="L117" s="245"/>
      <c r="M117" s="240"/>
      <c r="N117" s="242"/>
      <c r="O117" s="243"/>
      <c r="P117" s="239"/>
      <c r="Q117" s="241"/>
      <c r="R117" s="240"/>
      <c r="S117" s="240"/>
      <c r="T117" s="240"/>
      <c r="U117" s="242"/>
      <c r="V117" s="242"/>
      <c r="W117" s="237"/>
      <c r="X117" s="239"/>
      <c r="Y117" s="240"/>
      <c r="Z117" s="240"/>
      <c r="AA117" s="240"/>
      <c r="AB117" s="242"/>
      <c r="AC117" s="242"/>
      <c r="AD117" s="239"/>
      <c r="AE117" s="241"/>
      <c r="AF117" s="240"/>
      <c r="AG117" s="240"/>
      <c r="AH117" s="240"/>
      <c r="AI117" s="242"/>
      <c r="AJ117" s="242"/>
      <c r="AK117" s="237"/>
      <c r="AL117" s="239"/>
      <c r="AM117" s="240"/>
      <c r="AN117" s="240"/>
      <c r="AO117" s="240"/>
      <c r="AP117" s="242"/>
      <c r="AQ117" s="242"/>
      <c r="AR117" s="239"/>
      <c r="AS117" s="241"/>
      <c r="AT117" s="240"/>
      <c r="AU117" s="240"/>
      <c r="AV117" s="240">
        <v>15</v>
      </c>
      <c r="AW117" s="240"/>
      <c r="AX117" s="240" t="s">
        <v>34</v>
      </c>
      <c r="AY117" s="244">
        <v>2</v>
      </c>
    </row>
    <row r="118" spans="1:51" ht="18" customHeight="1">
      <c r="A118" s="393">
        <v>42</v>
      </c>
      <c r="B118" s="389" t="s">
        <v>81</v>
      </c>
      <c r="C118" s="253">
        <v>2</v>
      </c>
      <c r="D118" s="238">
        <v>15</v>
      </c>
      <c r="E118" s="239"/>
      <c r="F118" s="240"/>
      <c r="G118" s="240"/>
      <c r="H118" s="240">
        <v>15</v>
      </c>
      <c r="I118" s="244"/>
      <c r="J118" s="250"/>
      <c r="K118" s="252"/>
      <c r="L118" s="240"/>
      <c r="M118" s="240"/>
      <c r="N118" s="242"/>
      <c r="O118" s="243"/>
      <c r="P118" s="239"/>
      <c r="Q118" s="241"/>
      <c r="R118" s="240"/>
      <c r="S118" s="240"/>
      <c r="T118" s="240"/>
      <c r="U118" s="242"/>
      <c r="V118" s="242"/>
      <c r="W118" s="237"/>
      <c r="X118" s="239"/>
      <c r="Y118" s="240"/>
      <c r="Z118" s="240"/>
      <c r="AA118" s="240"/>
      <c r="AB118" s="242"/>
      <c r="AC118" s="242"/>
      <c r="AD118" s="239"/>
      <c r="AE118" s="241"/>
      <c r="AF118" s="240"/>
      <c r="AG118" s="240"/>
      <c r="AH118" s="240"/>
      <c r="AI118" s="242"/>
      <c r="AJ118" s="242"/>
      <c r="AK118" s="237"/>
      <c r="AL118" s="239"/>
      <c r="AM118" s="240"/>
      <c r="AN118" s="240"/>
      <c r="AO118" s="240"/>
      <c r="AP118" s="242"/>
      <c r="AQ118" s="242"/>
      <c r="AR118" s="239"/>
      <c r="AS118" s="241"/>
      <c r="AT118" s="240"/>
      <c r="AU118" s="240"/>
      <c r="AV118" s="240">
        <v>15</v>
      </c>
      <c r="AW118" s="240"/>
      <c r="AX118" s="240" t="s">
        <v>34</v>
      </c>
      <c r="AY118" s="244">
        <v>2</v>
      </c>
    </row>
    <row r="119" spans="1:51" ht="16.5" customHeight="1">
      <c r="A119" s="393">
        <v>43</v>
      </c>
      <c r="B119" s="389" t="s">
        <v>82</v>
      </c>
      <c r="C119" s="253">
        <v>2</v>
      </c>
      <c r="D119" s="238">
        <v>15</v>
      </c>
      <c r="E119" s="239"/>
      <c r="F119" s="240"/>
      <c r="G119" s="240"/>
      <c r="H119" s="240">
        <v>15</v>
      </c>
      <c r="I119" s="240"/>
      <c r="J119" s="254"/>
      <c r="K119" s="255"/>
      <c r="L119" s="240"/>
      <c r="M119" s="240"/>
      <c r="N119" s="242"/>
      <c r="O119" s="243"/>
      <c r="P119" s="239"/>
      <c r="Q119" s="241"/>
      <c r="R119" s="240"/>
      <c r="S119" s="240"/>
      <c r="T119" s="240"/>
      <c r="U119" s="242"/>
      <c r="V119" s="242"/>
      <c r="W119" s="237"/>
      <c r="X119" s="239"/>
      <c r="Y119" s="240"/>
      <c r="Z119" s="240"/>
      <c r="AA119" s="240"/>
      <c r="AB119" s="242"/>
      <c r="AC119" s="242"/>
      <c r="AD119" s="239"/>
      <c r="AE119" s="241"/>
      <c r="AF119" s="240"/>
      <c r="AG119" s="240"/>
      <c r="AH119" s="240"/>
      <c r="AI119" s="242"/>
      <c r="AJ119" s="242"/>
      <c r="AK119" s="237"/>
      <c r="AL119" s="239"/>
      <c r="AM119" s="240"/>
      <c r="AN119" s="240"/>
      <c r="AO119" s="240"/>
      <c r="AP119" s="242"/>
      <c r="AQ119" s="242"/>
      <c r="AR119" s="239"/>
      <c r="AS119" s="241"/>
      <c r="AT119" s="240"/>
      <c r="AU119" s="240"/>
      <c r="AV119" s="240">
        <v>15</v>
      </c>
      <c r="AW119" s="240"/>
      <c r="AX119" s="240" t="s">
        <v>34</v>
      </c>
      <c r="AY119" s="244">
        <v>2</v>
      </c>
    </row>
    <row r="120" spans="1:51" ht="17.25" customHeight="1">
      <c r="A120" s="393">
        <v>44</v>
      </c>
      <c r="B120" s="389" t="s">
        <v>83</v>
      </c>
      <c r="C120" s="253">
        <v>2</v>
      </c>
      <c r="D120" s="238">
        <v>15</v>
      </c>
      <c r="E120" s="239"/>
      <c r="F120" s="240"/>
      <c r="G120" s="240"/>
      <c r="H120" s="240">
        <v>15</v>
      </c>
      <c r="I120" s="240"/>
      <c r="J120" s="254"/>
      <c r="K120" s="255"/>
      <c r="L120" s="240"/>
      <c r="M120" s="240"/>
      <c r="N120" s="242"/>
      <c r="O120" s="243"/>
      <c r="P120" s="239"/>
      <c r="Q120" s="241"/>
      <c r="R120" s="240"/>
      <c r="S120" s="240"/>
      <c r="T120" s="240"/>
      <c r="U120" s="242"/>
      <c r="V120" s="242"/>
      <c r="W120" s="237"/>
      <c r="X120" s="239"/>
      <c r="Y120" s="240"/>
      <c r="Z120" s="240"/>
      <c r="AA120" s="240"/>
      <c r="AB120" s="242"/>
      <c r="AC120" s="242"/>
      <c r="AD120" s="239"/>
      <c r="AE120" s="241"/>
      <c r="AF120" s="240"/>
      <c r="AG120" s="240"/>
      <c r="AH120" s="240"/>
      <c r="AI120" s="242"/>
      <c r="AJ120" s="242"/>
      <c r="AK120" s="237"/>
      <c r="AL120" s="239"/>
      <c r="AM120" s="240"/>
      <c r="AN120" s="240"/>
      <c r="AO120" s="240"/>
      <c r="AP120" s="242"/>
      <c r="AQ120" s="242"/>
      <c r="AR120" s="239"/>
      <c r="AS120" s="241"/>
      <c r="AT120" s="240"/>
      <c r="AU120" s="240"/>
      <c r="AV120" s="240">
        <v>15</v>
      </c>
      <c r="AW120" s="240"/>
      <c r="AX120" s="240" t="s">
        <v>34</v>
      </c>
      <c r="AY120" s="244">
        <v>2</v>
      </c>
    </row>
    <row r="121" spans="1:51" ht="20.25" customHeight="1">
      <c r="A121" s="393">
        <v>45</v>
      </c>
      <c r="B121" s="389" t="s">
        <v>84</v>
      </c>
      <c r="C121" s="253">
        <v>2</v>
      </c>
      <c r="D121" s="238">
        <v>15</v>
      </c>
      <c r="E121" s="239"/>
      <c r="F121" s="240"/>
      <c r="G121" s="240"/>
      <c r="H121" s="240">
        <v>15</v>
      </c>
      <c r="I121" s="240"/>
      <c r="J121" s="254"/>
      <c r="K121" s="255"/>
      <c r="L121" s="240"/>
      <c r="M121" s="240"/>
      <c r="N121" s="242"/>
      <c r="O121" s="243"/>
      <c r="P121" s="239"/>
      <c r="Q121" s="241"/>
      <c r="R121" s="240"/>
      <c r="S121" s="240"/>
      <c r="T121" s="240"/>
      <c r="U121" s="242"/>
      <c r="V121" s="242"/>
      <c r="W121" s="237"/>
      <c r="X121" s="239"/>
      <c r="Y121" s="240"/>
      <c r="Z121" s="240"/>
      <c r="AA121" s="240"/>
      <c r="AB121" s="242"/>
      <c r="AC121" s="242"/>
      <c r="AD121" s="239"/>
      <c r="AE121" s="241"/>
      <c r="AF121" s="240"/>
      <c r="AG121" s="240"/>
      <c r="AH121" s="240"/>
      <c r="AI121" s="242"/>
      <c r="AJ121" s="242"/>
      <c r="AK121" s="237"/>
      <c r="AL121" s="239"/>
      <c r="AM121" s="240"/>
      <c r="AN121" s="240"/>
      <c r="AO121" s="240"/>
      <c r="AP121" s="242"/>
      <c r="AQ121" s="242"/>
      <c r="AR121" s="239"/>
      <c r="AS121" s="241"/>
      <c r="AT121" s="240"/>
      <c r="AU121" s="240"/>
      <c r="AV121" s="240">
        <v>15</v>
      </c>
      <c r="AW121" s="240"/>
      <c r="AX121" s="240" t="s">
        <v>34</v>
      </c>
      <c r="AY121" s="244">
        <v>2</v>
      </c>
    </row>
    <row r="122" spans="1:51" ht="18" customHeight="1">
      <c r="A122" s="393">
        <v>46</v>
      </c>
      <c r="B122" s="389" t="s">
        <v>85</v>
      </c>
      <c r="C122" s="253">
        <v>2</v>
      </c>
      <c r="D122" s="238">
        <v>15</v>
      </c>
      <c r="E122" s="239"/>
      <c r="F122" s="240"/>
      <c r="G122" s="240"/>
      <c r="H122" s="240">
        <v>15</v>
      </c>
      <c r="I122" s="240"/>
      <c r="J122" s="254"/>
      <c r="K122" s="255"/>
      <c r="L122" s="240"/>
      <c r="M122" s="240"/>
      <c r="N122" s="242"/>
      <c r="O122" s="243"/>
      <c r="P122" s="239"/>
      <c r="Q122" s="241"/>
      <c r="R122" s="240"/>
      <c r="S122" s="240"/>
      <c r="T122" s="240"/>
      <c r="U122" s="242"/>
      <c r="V122" s="242"/>
      <c r="W122" s="237"/>
      <c r="X122" s="239"/>
      <c r="Y122" s="240"/>
      <c r="Z122" s="240"/>
      <c r="AA122" s="240"/>
      <c r="AB122" s="242"/>
      <c r="AC122" s="242"/>
      <c r="AD122" s="239"/>
      <c r="AE122" s="241"/>
      <c r="AF122" s="240"/>
      <c r="AG122" s="240"/>
      <c r="AH122" s="240"/>
      <c r="AI122" s="242"/>
      <c r="AJ122" s="242"/>
      <c r="AK122" s="237"/>
      <c r="AL122" s="239"/>
      <c r="AM122" s="240"/>
      <c r="AN122" s="240"/>
      <c r="AO122" s="240"/>
      <c r="AP122" s="242"/>
      <c r="AQ122" s="242"/>
      <c r="AR122" s="239"/>
      <c r="AS122" s="241"/>
      <c r="AT122" s="240"/>
      <c r="AU122" s="240"/>
      <c r="AV122" s="240">
        <v>15</v>
      </c>
      <c r="AW122" s="240"/>
      <c r="AX122" s="240" t="s">
        <v>34</v>
      </c>
      <c r="AY122" s="244">
        <v>2</v>
      </c>
    </row>
    <row r="123" spans="1:51" ht="30" customHeight="1" thickBot="1">
      <c r="A123" s="394">
        <v>47</v>
      </c>
      <c r="B123" s="391" t="s">
        <v>86</v>
      </c>
      <c r="C123" s="334">
        <v>2</v>
      </c>
      <c r="D123" s="335">
        <v>15</v>
      </c>
      <c r="E123" s="336"/>
      <c r="F123" s="337"/>
      <c r="G123" s="337"/>
      <c r="H123" s="337">
        <v>15</v>
      </c>
      <c r="I123" s="337"/>
      <c r="J123" s="338"/>
      <c r="K123" s="339"/>
      <c r="L123" s="337"/>
      <c r="M123" s="337"/>
      <c r="N123" s="340"/>
      <c r="O123" s="341"/>
      <c r="P123" s="336"/>
      <c r="Q123" s="342"/>
      <c r="R123" s="337"/>
      <c r="S123" s="337"/>
      <c r="T123" s="337"/>
      <c r="U123" s="340"/>
      <c r="V123" s="340"/>
      <c r="W123" s="343"/>
      <c r="X123" s="336"/>
      <c r="Y123" s="337"/>
      <c r="Z123" s="337"/>
      <c r="AA123" s="337"/>
      <c r="AB123" s="340"/>
      <c r="AC123" s="340"/>
      <c r="AD123" s="336"/>
      <c r="AE123" s="342"/>
      <c r="AF123" s="337"/>
      <c r="AG123" s="337"/>
      <c r="AH123" s="337"/>
      <c r="AI123" s="340"/>
      <c r="AJ123" s="340"/>
      <c r="AK123" s="343"/>
      <c r="AL123" s="336"/>
      <c r="AM123" s="337"/>
      <c r="AN123" s="337"/>
      <c r="AO123" s="337"/>
      <c r="AP123" s="340"/>
      <c r="AQ123" s="340"/>
      <c r="AR123" s="336"/>
      <c r="AS123" s="342"/>
      <c r="AT123" s="337"/>
      <c r="AU123" s="337"/>
      <c r="AV123" s="337">
        <v>15</v>
      </c>
      <c r="AW123" s="337"/>
      <c r="AX123" s="337" t="s">
        <v>34</v>
      </c>
      <c r="AY123" s="344">
        <v>2</v>
      </c>
    </row>
    <row r="124" spans="1:51" ht="15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</row>
    <row r="125" spans="1:51" ht="15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</row>
    <row r="126" spans="1:51" ht="15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</row>
    <row r="127" spans="1:51" ht="15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 t="s">
        <v>190</v>
      </c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</row>
    <row r="128" spans="1:51" ht="15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</row>
    <row r="129" spans="1:51" ht="15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</row>
    <row r="130" spans="1:51" ht="15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</row>
    <row r="131" spans="1:51" ht="15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</row>
    <row r="132" spans="1:51" ht="15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</row>
    <row r="133" spans="1:51" ht="15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</row>
    <row r="134" spans="1:51" ht="15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</row>
    <row r="135" spans="1:51" ht="15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</row>
    <row r="136" spans="1:51" ht="15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</row>
    <row r="137" spans="1:51" ht="15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</row>
    <row r="138" spans="1:51" ht="15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</row>
    <row r="139" spans="1:51" ht="15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</row>
    <row r="140" spans="1:51" ht="15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</row>
    <row r="141" spans="1:51" ht="15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</row>
    <row r="142" spans="1:51" ht="15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</row>
    <row r="143" spans="1:51" ht="15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</row>
    <row r="144" spans="1:51" ht="15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</row>
    <row r="145" spans="1:51" ht="15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</row>
    <row r="146" spans="1:51" ht="15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</row>
    <row r="147" spans="1:51" ht="15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</row>
    <row r="148" spans="1:51" ht="15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</row>
    <row r="149" spans="1:51" ht="15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</row>
    <row r="150" spans="1:51" ht="15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</row>
    <row r="151" spans="1:51" ht="15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</row>
    <row r="152" spans="1:51" ht="15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</row>
    <row r="153" spans="1:51" ht="15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</row>
    <row r="154" spans="1:51" ht="15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</row>
    <row r="155" spans="1:51" ht="15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</row>
    <row r="156" spans="1:51" ht="15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</row>
    <row r="157" spans="1:51" ht="15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</row>
    <row r="158" spans="1:51" ht="15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</row>
    <row r="159" spans="1:51" ht="15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</row>
    <row r="160" spans="1:51" ht="15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</row>
    <row r="161" spans="1:51" ht="15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</row>
    <row r="162" spans="1:51" ht="15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</row>
    <row r="163" spans="1:51" ht="15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</row>
    <row r="164" spans="1:51" ht="15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</row>
    <row r="165" spans="1:51" ht="15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</row>
    <row r="166" spans="1:51" ht="15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</row>
    <row r="167" spans="1:51" ht="15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</row>
    <row r="168" spans="1:51" ht="15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</row>
    <row r="169" spans="1:51" ht="15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</row>
    <row r="170" spans="1:51" ht="15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</row>
    <row r="171" spans="1:51" ht="15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</row>
    <row r="172" spans="1:51" ht="15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</row>
    <row r="173" spans="1:51" ht="15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</row>
    <row r="174" spans="1:51" ht="15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</row>
    <row r="175" spans="1:51" ht="15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</row>
    <row r="176" spans="1:51" ht="15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</row>
    <row r="177" spans="1:51" ht="15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</row>
    <row r="178" spans="1:51" ht="15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</row>
    <row r="179" spans="1:51" ht="15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</row>
    <row r="180" spans="1:51" ht="15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</row>
    <row r="181" spans="1:51" ht="15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</row>
    <row r="182" spans="1:51" ht="15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</row>
    <row r="183" spans="1:51" ht="15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</row>
    <row r="184" spans="1:51" ht="15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</row>
    <row r="185" spans="1:51" ht="15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</row>
    <row r="186" spans="1:51" ht="15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</row>
    <row r="187" spans="1:51" ht="15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</row>
    <row r="188" spans="1:51" ht="15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</row>
    <row r="189" spans="1:51" ht="15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</row>
    <row r="190" spans="1:51" ht="15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</row>
    <row r="191" spans="1:51" ht="15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</row>
    <row r="192" spans="1:51" ht="15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</row>
    <row r="193" spans="1:51" ht="15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</row>
    <row r="194" spans="1:51" ht="15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</row>
    <row r="195" spans="1:51" ht="15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</row>
    <row r="196" spans="1:51" ht="15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</row>
    <row r="197" spans="1:51" ht="15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</row>
    <row r="198" spans="1:51" ht="15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</row>
    <row r="199" spans="1:51" ht="15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</row>
    <row r="200" spans="1:51" ht="15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</row>
    <row r="201" spans="1:51" ht="15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</row>
    <row r="202" spans="1:51" ht="15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</row>
    <row r="203" spans="1:51" ht="15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</row>
    <row r="204" spans="1:51" ht="15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</row>
    <row r="205" spans="1:51" ht="15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</row>
    <row r="206" spans="1:51" ht="15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</row>
    <row r="207" spans="1:51" ht="15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</row>
    <row r="208" spans="1:51" ht="15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</row>
    <row r="209" spans="1:51" ht="15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</row>
    <row r="210" spans="1:51" ht="15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</row>
    <row r="211" spans="1:51" ht="15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</row>
    <row r="212" spans="1:51" ht="15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</row>
    <row r="213" spans="1:51" ht="15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</row>
    <row r="214" spans="1:51" ht="15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</row>
    <row r="215" spans="1:51" ht="15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</row>
    <row r="216" spans="1:51" ht="15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</row>
    <row r="217" spans="1:51" ht="15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</row>
    <row r="218" spans="1:51" ht="15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</row>
    <row r="219" spans="1:51" ht="15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</row>
    <row r="220" spans="1:51" ht="15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</row>
    <row r="221" spans="1:51" ht="15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</row>
    <row r="222" spans="1:51" ht="15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</row>
    <row r="223" spans="1:51" ht="15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</row>
    <row r="224" spans="1:51" ht="15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</row>
    <row r="225" spans="1:51" ht="15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</row>
    <row r="226" spans="1:51" ht="15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</row>
    <row r="227" spans="1:51" ht="15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</row>
    <row r="228" spans="1:51" ht="15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</row>
    <row r="229" spans="1:51" ht="15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</row>
  </sheetData>
  <sheetProtection/>
  <mergeCells count="85">
    <mergeCell ref="B1:U1"/>
    <mergeCell ref="C2:AE2"/>
    <mergeCell ref="C3:AE3"/>
    <mergeCell ref="C4:Q4"/>
    <mergeCell ref="C5:Q5"/>
    <mergeCell ref="C6:X6"/>
    <mergeCell ref="AL7:AY7"/>
    <mergeCell ref="A7:A9"/>
    <mergeCell ref="B7:B9"/>
    <mergeCell ref="J7:W7"/>
    <mergeCell ref="E8:I8"/>
    <mergeCell ref="D7:I7"/>
    <mergeCell ref="C7:C9"/>
    <mergeCell ref="D8:D9"/>
    <mergeCell ref="J8:P8"/>
    <mergeCell ref="B39:AY39"/>
    <mergeCell ref="A52:B52"/>
    <mergeCell ref="A54:AY54"/>
    <mergeCell ref="AS8:AY8"/>
    <mergeCell ref="AL6:AY6"/>
    <mergeCell ref="AL8:AR8"/>
    <mergeCell ref="Q8:W8"/>
    <mergeCell ref="X7:AK7"/>
    <mergeCell ref="X8:AB8"/>
    <mergeCell ref="AE8:AK8"/>
    <mergeCell ref="A60:I60"/>
    <mergeCell ref="AE60:AK60"/>
    <mergeCell ref="Q60:W60"/>
    <mergeCell ref="X60:AD60"/>
    <mergeCell ref="A58:B58"/>
    <mergeCell ref="A59:B59"/>
    <mergeCell ref="AM61:AR61"/>
    <mergeCell ref="R61:W61"/>
    <mergeCell ref="A10:AY10"/>
    <mergeCell ref="A19:AY19"/>
    <mergeCell ref="A53:B53"/>
    <mergeCell ref="D61:I61"/>
    <mergeCell ref="AT61:AY61"/>
    <mergeCell ref="AL60:AR60"/>
    <mergeCell ref="AS60:AY60"/>
    <mergeCell ref="A38:B38"/>
    <mergeCell ref="AT62:AY62"/>
    <mergeCell ref="AF63:AK63"/>
    <mergeCell ref="AM63:AR63"/>
    <mergeCell ref="AF62:AK62"/>
    <mergeCell ref="AT63:AY63"/>
    <mergeCell ref="AM62:AR62"/>
    <mergeCell ref="Y61:AD61"/>
    <mergeCell ref="AF61:AK61"/>
    <mergeCell ref="J60:P60"/>
    <mergeCell ref="K63:P63"/>
    <mergeCell ref="K61:P61"/>
    <mergeCell ref="Y63:AD63"/>
    <mergeCell ref="K62:P62"/>
    <mergeCell ref="R62:W62"/>
    <mergeCell ref="Y62:AD62"/>
    <mergeCell ref="X64:AD64"/>
    <mergeCell ref="D62:I62"/>
    <mergeCell ref="R63:W63"/>
    <mergeCell ref="D64:I64"/>
    <mergeCell ref="J64:P64"/>
    <mergeCell ref="Q64:W64"/>
    <mergeCell ref="D63:I63"/>
    <mergeCell ref="J66:P66"/>
    <mergeCell ref="Q66:W66"/>
    <mergeCell ref="X66:AD66"/>
    <mergeCell ref="AL66:AR66"/>
    <mergeCell ref="AS66:AY66"/>
    <mergeCell ref="AE66:AK66"/>
    <mergeCell ref="B68:AY68"/>
    <mergeCell ref="A64:B64"/>
    <mergeCell ref="A65:B65"/>
    <mergeCell ref="D65:AR65"/>
    <mergeCell ref="A67:B67"/>
    <mergeCell ref="A66:I66"/>
    <mergeCell ref="AS65:AY65"/>
    <mergeCell ref="AE64:AK64"/>
    <mergeCell ref="AL64:AR64"/>
    <mergeCell ref="AS64:AY64"/>
    <mergeCell ref="A71:G71"/>
    <mergeCell ref="H71:N71"/>
    <mergeCell ref="X71:AI71"/>
    <mergeCell ref="B75:L75"/>
    <mergeCell ref="B70:AE70"/>
    <mergeCell ref="B69:AE69"/>
  </mergeCells>
  <printOptions/>
  <pageMargins left="0.7086614173228347" right="0.7086614173228347" top="0.2755905511811024" bottom="0.31496062992125984" header="0.31496062992125984" footer="0.31496062992125984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02"/>
  <sheetViews>
    <sheetView view="pageBreakPreview" zoomScale="90" zoomScaleNormal="60" zoomScaleSheetLayoutView="90" zoomScalePageLayoutView="0" workbookViewId="0" topLeftCell="A31">
      <selection activeCell="H69" sqref="H69:N69"/>
    </sheetView>
  </sheetViews>
  <sheetFormatPr defaultColWidth="8.796875" defaultRowHeight="14.25"/>
  <cols>
    <col min="1" max="1" width="3.19921875" style="0" customWidth="1"/>
    <col min="2" max="2" width="32.3984375" style="0" customWidth="1"/>
    <col min="3" max="3" width="4.19921875" style="0" customWidth="1"/>
    <col min="4" max="4" width="5.59765625" style="0" customWidth="1"/>
    <col min="5" max="7" width="3.59765625" style="0" customWidth="1"/>
    <col min="8" max="8" width="4.8984375" style="0" customWidth="1"/>
    <col min="9" max="27" width="3.59765625" style="0" customWidth="1"/>
    <col min="28" max="28" width="3.09765625" style="0" customWidth="1"/>
    <col min="29" max="34" width="3.59765625" style="0" customWidth="1"/>
    <col min="35" max="35" width="3.19921875" style="0" customWidth="1"/>
    <col min="36" max="51" width="3.59765625" style="0" customWidth="1"/>
  </cols>
  <sheetData>
    <row r="1" spans="1:48" ht="15.75" customHeight="1">
      <c r="A1" s="660"/>
      <c r="B1" s="815" t="s">
        <v>201</v>
      </c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  <c r="P1" s="815"/>
      <c r="Q1" s="815"/>
      <c r="R1" s="815"/>
      <c r="S1" s="815"/>
      <c r="T1" s="815"/>
      <c r="U1" s="815"/>
      <c r="V1" s="12"/>
      <c r="W1" s="12"/>
      <c r="X1" s="6"/>
      <c r="Y1" s="6"/>
      <c r="Z1" s="6"/>
      <c r="AA1" s="6"/>
      <c r="AB1" s="6"/>
      <c r="AC1" s="6"/>
      <c r="AD1" s="6"/>
      <c r="AE1" s="6"/>
      <c r="AF1" s="915" t="s">
        <v>210</v>
      </c>
      <c r="AG1" s="915"/>
      <c r="AH1" s="915"/>
      <c r="AI1" s="915"/>
      <c r="AJ1" s="915"/>
      <c r="AK1" s="915"/>
      <c r="AL1" s="915"/>
      <c r="AM1" s="915"/>
      <c r="AN1" s="915"/>
      <c r="AO1" s="915"/>
      <c r="AP1" s="915"/>
      <c r="AQ1" s="915"/>
      <c r="AR1" s="915"/>
      <c r="AS1" s="915"/>
      <c r="AT1" s="915"/>
      <c r="AU1" s="915"/>
      <c r="AV1" s="915"/>
    </row>
    <row r="2" spans="1:51" ht="14.25" customHeight="1">
      <c r="A2" s="2"/>
      <c r="B2" s="6" t="s">
        <v>15</v>
      </c>
      <c r="C2" s="816" t="s">
        <v>90</v>
      </c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6"/>
      <c r="O2" s="816"/>
      <c r="P2" s="816"/>
      <c r="Q2" s="816"/>
      <c r="R2" s="816"/>
      <c r="S2" s="816"/>
      <c r="T2" s="816"/>
      <c r="U2" s="816"/>
      <c r="V2" s="816"/>
      <c r="W2" s="816"/>
      <c r="X2" s="816"/>
      <c r="Y2" s="816"/>
      <c r="Z2" s="816"/>
      <c r="AA2" s="816"/>
      <c r="AB2" s="816"/>
      <c r="AC2" s="816"/>
      <c r="AD2" s="816"/>
      <c r="AE2" s="816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4.25" customHeight="1">
      <c r="A3" s="5"/>
      <c r="B3" s="6" t="s">
        <v>16</v>
      </c>
      <c r="C3" s="817" t="s">
        <v>109</v>
      </c>
      <c r="D3" s="817"/>
      <c r="E3" s="817"/>
      <c r="F3" s="817"/>
      <c r="G3" s="817"/>
      <c r="H3" s="817"/>
      <c r="I3" s="817"/>
      <c r="J3" s="817"/>
      <c r="K3" s="817"/>
      <c r="L3" s="817"/>
      <c r="M3" s="817"/>
      <c r="N3" s="817"/>
      <c r="O3" s="817"/>
      <c r="P3" s="817"/>
      <c r="Q3" s="817"/>
      <c r="R3" s="817"/>
      <c r="S3" s="817"/>
      <c r="T3" s="817"/>
      <c r="U3" s="817"/>
      <c r="V3" s="817"/>
      <c r="W3" s="817"/>
      <c r="X3" s="817"/>
      <c r="Y3" s="817"/>
      <c r="Z3" s="817"/>
      <c r="AA3" s="817"/>
      <c r="AB3" s="817"/>
      <c r="AC3" s="817"/>
      <c r="AD3" s="817"/>
      <c r="AE3" s="817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ht="12" customHeight="1">
      <c r="A4" s="5"/>
      <c r="B4" s="6" t="s">
        <v>17</v>
      </c>
      <c r="C4" s="814" t="s">
        <v>204</v>
      </c>
      <c r="D4" s="814"/>
      <c r="E4" s="814"/>
      <c r="F4" s="814"/>
      <c r="G4" s="814"/>
      <c r="H4" s="814"/>
      <c r="I4" s="814"/>
      <c r="J4" s="814"/>
      <c r="K4" s="814"/>
      <c r="L4" s="814"/>
      <c r="M4" s="814"/>
      <c r="N4" s="814"/>
      <c r="O4" s="814"/>
      <c r="P4" s="814"/>
      <c r="Q4" s="814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ht="12" customHeight="1">
      <c r="A5" s="2"/>
      <c r="B5" s="6" t="s">
        <v>18</v>
      </c>
      <c r="C5" s="814" t="s">
        <v>32</v>
      </c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2.75" customHeight="1" thickBot="1">
      <c r="A6" s="2"/>
      <c r="B6" s="11" t="s">
        <v>19</v>
      </c>
      <c r="C6" s="803" t="s">
        <v>28</v>
      </c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803"/>
      <c r="O6" s="803"/>
      <c r="P6" s="803"/>
      <c r="Q6" s="803"/>
      <c r="R6" s="803"/>
      <c r="S6" s="803"/>
      <c r="T6" s="803"/>
      <c r="U6" s="803"/>
      <c r="V6" s="803"/>
      <c r="W6" s="803"/>
      <c r="X6" s="803"/>
      <c r="Y6" s="11"/>
      <c r="Z6" s="11"/>
      <c r="AA6" s="11"/>
      <c r="AB6" s="11"/>
      <c r="AC6" s="11"/>
      <c r="AD6" s="11"/>
      <c r="AE6" s="11"/>
      <c r="AF6" s="3"/>
      <c r="AG6" s="3"/>
      <c r="AH6" s="3"/>
      <c r="AI6" s="3"/>
      <c r="AJ6" s="3"/>
      <c r="AK6" s="3"/>
      <c r="AL6" s="799"/>
      <c r="AM6" s="799"/>
      <c r="AN6" s="799"/>
      <c r="AO6" s="799"/>
      <c r="AP6" s="799"/>
      <c r="AQ6" s="799"/>
      <c r="AR6" s="799"/>
      <c r="AS6" s="799"/>
      <c r="AT6" s="799"/>
      <c r="AU6" s="799"/>
      <c r="AV6" s="799"/>
      <c r="AW6" s="799"/>
      <c r="AX6" s="799"/>
      <c r="AY6" s="799"/>
    </row>
    <row r="7" spans="1:51" ht="12" customHeight="1" thickBot="1">
      <c r="A7" s="792" t="s">
        <v>0</v>
      </c>
      <c r="B7" s="795" t="s">
        <v>21</v>
      </c>
      <c r="C7" s="800" t="s">
        <v>2</v>
      </c>
      <c r="D7" s="798" t="s">
        <v>23</v>
      </c>
      <c r="E7" s="798"/>
      <c r="F7" s="798"/>
      <c r="G7" s="798"/>
      <c r="H7" s="798"/>
      <c r="I7" s="798"/>
      <c r="J7" s="781" t="s">
        <v>3</v>
      </c>
      <c r="K7" s="782"/>
      <c r="L7" s="782"/>
      <c r="M7" s="782"/>
      <c r="N7" s="782"/>
      <c r="O7" s="782"/>
      <c r="P7" s="782"/>
      <c r="Q7" s="782"/>
      <c r="R7" s="782"/>
      <c r="S7" s="782"/>
      <c r="T7" s="782"/>
      <c r="U7" s="782"/>
      <c r="V7" s="782"/>
      <c r="W7" s="783"/>
      <c r="X7" s="781" t="s">
        <v>4</v>
      </c>
      <c r="Y7" s="782"/>
      <c r="Z7" s="782"/>
      <c r="AA7" s="782"/>
      <c r="AB7" s="782"/>
      <c r="AC7" s="782"/>
      <c r="AD7" s="782"/>
      <c r="AE7" s="782"/>
      <c r="AF7" s="782"/>
      <c r="AG7" s="782"/>
      <c r="AH7" s="782"/>
      <c r="AI7" s="782"/>
      <c r="AJ7" s="782"/>
      <c r="AK7" s="783"/>
      <c r="AL7" s="781" t="s">
        <v>5</v>
      </c>
      <c r="AM7" s="782"/>
      <c r="AN7" s="782"/>
      <c r="AO7" s="782"/>
      <c r="AP7" s="782"/>
      <c r="AQ7" s="782"/>
      <c r="AR7" s="782"/>
      <c r="AS7" s="782"/>
      <c r="AT7" s="782"/>
      <c r="AU7" s="782"/>
      <c r="AV7" s="782"/>
      <c r="AW7" s="782"/>
      <c r="AX7" s="782"/>
      <c r="AY7" s="783"/>
    </row>
    <row r="8" spans="1:51" ht="12" customHeight="1" thickBot="1">
      <c r="A8" s="793"/>
      <c r="B8" s="796"/>
      <c r="C8" s="801"/>
      <c r="D8" s="810" t="s">
        <v>6</v>
      </c>
      <c r="E8" s="812" t="s">
        <v>7</v>
      </c>
      <c r="F8" s="813"/>
      <c r="G8" s="813"/>
      <c r="H8" s="813"/>
      <c r="I8" s="813"/>
      <c r="J8" s="804">
        <v>1</v>
      </c>
      <c r="K8" s="805"/>
      <c r="L8" s="805"/>
      <c r="M8" s="805"/>
      <c r="N8" s="805"/>
      <c r="O8" s="805"/>
      <c r="P8" s="806"/>
      <c r="Q8" s="804">
        <v>2</v>
      </c>
      <c r="R8" s="805"/>
      <c r="S8" s="805"/>
      <c r="T8" s="805"/>
      <c r="U8" s="805"/>
      <c r="V8" s="805"/>
      <c r="W8" s="806"/>
      <c r="X8" s="807">
        <v>3</v>
      </c>
      <c r="Y8" s="808"/>
      <c r="Z8" s="808"/>
      <c r="AA8" s="808"/>
      <c r="AB8" s="809"/>
      <c r="AC8" s="378"/>
      <c r="AD8" s="378"/>
      <c r="AE8" s="781">
        <v>4</v>
      </c>
      <c r="AF8" s="782"/>
      <c r="AG8" s="782"/>
      <c r="AH8" s="782"/>
      <c r="AI8" s="782"/>
      <c r="AJ8" s="782"/>
      <c r="AK8" s="783"/>
      <c r="AL8" s="781">
        <v>5</v>
      </c>
      <c r="AM8" s="782"/>
      <c r="AN8" s="782"/>
      <c r="AO8" s="782"/>
      <c r="AP8" s="782"/>
      <c r="AQ8" s="782"/>
      <c r="AR8" s="783"/>
      <c r="AS8" s="781">
        <v>6</v>
      </c>
      <c r="AT8" s="782"/>
      <c r="AU8" s="782"/>
      <c r="AV8" s="782"/>
      <c r="AW8" s="782"/>
      <c r="AX8" s="782"/>
      <c r="AY8" s="783"/>
    </row>
    <row r="9" spans="1:51" ht="34.5" customHeight="1" thickBot="1">
      <c r="A9" s="794"/>
      <c r="B9" s="797"/>
      <c r="C9" s="802"/>
      <c r="D9" s="811"/>
      <c r="E9" s="14" t="s">
        <v>8</v>
      </c>
      <c r="F9" s="15" t="s">
        <v>9</v>
      </c>
      <c r="G9" s="15" t="s">
        <v>12</v>
      </c>
      <c r="H9" s="15" t="s">
        <v>13</v>
      </c>
      <c r="I9" s="363" t="s">
        <v>14</v>
      </c>
      <c r="J9" s="16" t="s">
        <v>8</v>
      </c>
      <c r="K9" s="17" t="s">
        <v>9</v>
      </c>
      <c r="L9" s="18" t="s">
        <v>12</v>
      </c>
      <c r="M9" s="18" t="s">
        <v>13</v>
      </c>
      <c r="N9" s="362" t="s">
        <v>14</v>
      </c>
      <c r="O9" s="368" t="s">
        <v>1</v>
      </c>
      <c r="P9" s="347" t="s">
        <v>2</v>
      </c>
      <c r="Q9" s="16" t="s">
        <v>8</v>
      </c>
      <c r="R9" s="17" t="s">
        <v>9</v>
      </c>
      <c r="S9" s="18" t="s">
        <v>12</v>
      </c>
      <c r="T9" s="18" t="s">
        <v>13</v>
      </c>
      <c r="U9" s="362" t="s">
        <v>14</v>
      </c>
      <c r="V9" s="368" t="s">
        <v>1</v>
      </c>
      <c r="W9" s="348" t="s">
        <v>2</v>
      </c>
      <c r="X9" s="16" t="s">
        <v>8</v>
      </c>
      <c r="Y9" s="17" t="s">
        <v>9</v>
      </c>
      <c r="Z9" s="18" t="s">
        <v>12</v>
      </c>
      <c r="AA9" s="18" t="s">
        <v>13</v>
      </c>
      <c r="AB9" s="362" t="s">
        <v>14</v>
      </c>
      <c r="AC9" s="368" t="s">
        <v>1</v>
      </c>
      <c r="AD9" s="348" t="s">
        <v>2</v>
      </c>
      <c r="AE9" s="16" t="s">
        <v>8</v>
      </c>
      <c r="AF9" s="18" t="s">
        <v>9</v>
      </c>
      <c r="AG9" s="18" t="s">
        <v>12</v>
      </c>
      <c r="AH9" s="18" t="s">
        <v>13</v>
      </c>
      <c r="AI9" s="361" t="s">
        <v>14</v>
      </c>
      <c r="AJ9" s="368" t="s">
        <v>1</v>
      </c>
      <c r="AK9" s="348" t="s">
        <v>2</v>
      </c>
      <c r="AL9" s="16" t="s">
        <v>8</v>
      </c>
      <c r="AM9" s="18" t="s">
        <v>9</v>
      </c>
      <c r="AN9" s="18" t="s">
        <v>12</v>
      </c>
      <c r="AO9" s="18" t="s">
        <v>13</v>
      </c>
      <c r="AP9" s="361" t="s">
        <v>14</v>
      </c>
      <c r="AQ9" s="368" t="s">
        <v>1</v>
      </c>
      <c r="AR9" s="350" t="s">
        <v>2</v>
      </c>
      <c r="AS9" s="16" t="s">
        <v>8</v>
      </c>
      <c r="AT9" s="18" t="s">
        <v>9</v>
      </c>
      <c r="AU9" s="18" t="s">
        <v>12</v>
      </c>
      <c r="AV9" s="18" t="s">
        <v>13</v>
      </c>
      <c r="AW9" s="361" t="s">
        <v>14</v>
      </c>
      <c r="AX9" s="368" t="s">
        <v>1</v>
      </c>
      <c r="AY9" s="348" t="s">
        <v>2</v>
      </c>
    </row>
    <row r="10" spans="1:51" ht="12" customHeight="1" thickBot="1">
      <c r="A10" s="791" t="s">
        <v>87</v>
      </c>
      <c r="B10" s="693"/>
      <c r="C10" s="694"/>
      <c r="D10" s="693"/>
      <c r="E10" s="693"/>
      <c r="F10" s="693"/>
      <c r="G10" s="693"/>
      <c r="H10" s="693"/>
      <c r="I10" s="693"/>
      <c r="J10" s="693"/>
      <c r="K10" s="693"/>
      <c r="L10" s="693"/>
      <c r="M10" s="693"/>
      <c r="N10" s="693"/>
      <c r="O10" s="693"/>
      <c r="P10" s="693"/>
      <c r="Q10" s="693"/>
      <c r="R10" s="693"/>
      <c r="S10" s="693"/>
      <c r="T10" s="693"/>
      <c r="U10" s="693"/>
      <c r="V10" s="693"/>
      <c r="W10" s="693"/>
      <c r="X10" s="693"/>
      <c r="Y10" s="693"/>
      <c r="Z10" s="693"/>
      <c r="AA10" s="693"/>
      <c r="AB10" s="693"/>
      <c r="AC10" s="693"/>
      <c r="AD10" s="693"/>
      <c r="AE10" s="693"/>
      <c r="AF10" s="693"/>
      <c r="AG10" s="693"/>
      <c r="AH10" s="693"/>
      <c r="AI10" s="693"/>
      <c r="AJ10" s="693"/>
      <c r="AK10" s="693"/>
      <c r="AL10" s="693"/>
      <c r="AM10" s="693"/>
      <c r="AN10" s="693"/>
      <c r="AO10" s="693"/>
      <c r="AP10" s="693"/>
      <c r="AQ10" s="693"/>
      <c r="AR10" s="693"/>
      <c r="AS10" s="693"/>
      <c r="AT10" s="693"/>
      <c r="AU10" s="693"/>
      <c r="AV10" s="693"/>
      <c r="AW10" s="693"/>
      <c r="AX10" s="693"/>
      <c r="AY10" s="695"/>
    </row>
    <row r="11" spans="1:51" ht="12" customHeight="1">
      <c r="A11" s="227">
        <v>1</v>
      </c>
      <c r="B11" s="228" t="s">
        <v>130</v>
      </c>
      <c r="C11" s="410">
        <v>3</v>
      </c>
      <c r="D11" s="211">
        <v>30</v>
      </c>
      <c r="E11" s="224">
        <v>30</v>
      </c>
      <c r="F11" s="224"/>
      <c r="G11" s="224"/>
      <c r="H11" s="224"/>
      <c r="I11" s="224"/>
      <c r="J11" s="225">
        <v>30</v>
      </c>
      <c r="K11" s="224"/>
      <c r="L11" s="224"/>
      <c r="M11" s="224"/>
      <c r="N11" s="224"/>
      <c r="O11" s="214" t="s">
        <v>34</v>
      </c>
      <c r="P11" s="215">
        <v>3</v>
      </c>
      <c r="Q11" s="225"/>
      <c r="R11" s="160"/>
      <c r="S11" s="160"/>
      <c r="T11" s="160"/>
      <c r="U11" s="160"/>
      <c r="V11" s="107"/>
      <c r="W11" s="215"/>
      <c r="X11" s="226"/>
      <c r="Y11" s="224"/>
      <c r="Z11" s="224"/>
      <c r="AA11" s="224"/>
      <c r="AB11" s="160"/>
      <c r="AC11" s="214"/>
      <c r="AD11" s="217"/>
      <c r="AE11" s="225"/>
      <c r="AF11" s="224"/>
      <c r="AG11" s="224"/>
      <c r="AH11" s="224"/>
      <c r="AI11" s="160"/>
      <c r="AJ11" s="107"/>
      <c r="AK11" s="206"/>
      <c r="AL11" s="226"/>
      <c r="AM11" s="224"/>
      <c r="AN11" s="224"/>
      <c r="AO11" s="224"/>
      <c r="AP11" s="160"/>
      <c r="AQ11" s="214"/>
      <c r="AR11" s="217"/>
      <c r="AS11" s="225"/>
      <c r="AT11" s="224"/>
      <c r="AU11" s="224"/>
      <c r="AV11" s="224"/>
      <c r="AW11" s="224"/>
      <c r="AX11" s="223"/>
      <c r="AY11" s="206"/>
    </row>
    <row r="12" spans="1:51" ht="12" customHeight="1">
      <c r="A12" s="152">
        <v>2</v>
      </c>
      <c r="B12" s="109" t="s">
        <v>131</v>
      </c>
      <c r="C12" s="411">
        <v>2</v>
      </c>
      <c r="D12" s="174">
        <v>30</v>
      </c>
      <c r="E12" s="175"/>
      <c r="F12" s="98"/>
      <c r="G12" s="98"/>
      <c r="H12" s="98">
        <v>30</v>
      </c>
      <c r="I12" s="98"/>
      <c r="J12" s="176"/>
      <c r="K12" s="98"/>
      <c r="L12" s="98"/>
      <c r="M12" s="98">
        <v>30</v>
      </c>
      <c r="N12" s="98"/>
      <c r="O12" s="100" t="s">
        <v>34</v>
      </c>
      <c r="P12" s="108">
        <v>2</v>
      </c>
      <c r="Q12" s="102"/>
      <c r="R12" s="106"/>
      <c r="S12" s="106"/>
      <c r="T12" s="106"/>
      <c r="U12" s="106"/>
      <c r="V12" s="107"/>
      <c r="W12" s="108"/>
      <c r="X12" s="97"/>
      <c r="Y12" s="98"/>
      <c r="Z12" s="98"/>
      <c r="AA12" s="98"/>
      <c r="AB12" s="99"/>
      <c r="AC12" s="100"/>
      <c r="AD12" s="101"/>
      <c r="AE12" s="102"/>
      <c r="AF12" s="98"/>
      <c r="AG12" s="98"/>
      <c r="AH12" s="98"/>
      <c r="AI12" s="99"/>
      <c r="AJ12" s="103"/>
      <c r="AK12" s="104"/>
      <c r="AL12" s="97"/>
      <c r="AM12" s="98"/>
      <c r="AN12" s="98"/>
      <c r="AO12" s="98"/>
      <c r="AP12" s="99"/>
      <c r="AQ12" s="100"/>
      <c r="AR12" s="101"/>
      <c r="AS12" s="102"/>
      <c r="AT12" s="98"/>
      <c r="AU12" s="98"/>
      <c r="AV12" s="98"/>
      <c r="AW12" s="98"/>
      <c r="AX12" s="105"/>
      <c r="AY12" s="104"/>
    </row>
    <row r="13" spans="1:51" ht="12" customHeight="1">
      <c r="A13" s="150">
        <v>3</v>
      </c>
      <c r="B13" s="109" t="s">
        <v>132</v>
      </c>
      <c r="C13" s="411">
        <v>3</v>
      </c>
      <c r="D13" s="177">
        <v>30</v>
      </c>
      <c r="E13" s="97"/>
      <c r="F13" s="106">
        <v>30</v>
      </c>
      <c r="G13" s="98"/>
      <c r="H13" s="98"/>
      <c r="I13" s="98"/>
      <c r="J13" s="102"/>
      <c r="K13" s="98"/>
      <c r="L13" s="98"/>
      <c r="M13" s="98"/>
      <c r="N13" s="98"/>
      <c r="O13" s="100"/>
      <c r="P13" s="108"/>
      <c r="Q13" s="102"/>
      <c r="R13" s="106">
        <v>30</v>
      </c>
      <c r="S13" s="106"/>
      <c r="T13" s="106"/>
      <c r="U13" s="106"/>
      <c r="V13" s="107" t="s">
        <v>31</v>
      </c>
      <c r="W13" s="108">
        <v>3</v>
      </c>
      <c r="X13" s="97"/>
      <c r="Y13" s="98"/>
      <c r="Z13" s="98"/>
      <c r="AA13" s="98"/>
      <c r="AB13" s="99"/>
      <c r="AC13" s="100"/>
      <c r="AD13" s="101"/>
      <c r="AE13" s="102"/>
      <c r="AF13" s="98"/>
      <c r="AG13" s="98"/>
      <c r="AH13" s="98"/>
      <c r="AI13" s="99"/>
      <c r="AJ13" s="103"/>
      <c r="AK13" s="104"/>
      <c r="AL13" s="97"/>
      <c r="AM13" s="98"/>
      <c r="AN13" s="98"/>
      <c r="AO13" s="98"/>
      <c r="AP13" s="99"/>
      <c r="AQ13" s="100"/>
      <c r="AR13" s="101"/>
      <c r="AS13" s="102"/>
      <c r="AT13" s="98"/>
      <c r="AU13" s="98"/>
      <c r="AV13" s="98"/>
      <c r="AW13" s="98"/>
      <c r="AX13" s="105"/>
      <c r="AY13" s="104"/>
    </row>
    <row r="14" spans="1:51" ht="12" customHeight="1">
      <c r="A14" s="256">
        <v>4</v>
      </c>
      <c r="B14" s="229" t="s">
        <v>35</v>
      </c>
      <c r="C14" s="222">
        <v>2</v>
      </c>
      <c r="D14" s="177">
        <v>15</v>
      </c>
      <c r="E14" s="97">
        <v>15</v>
      </c>
      <c r="F14" s="106"/>
      <c r="G14" s="98"/>
      <c r="H14" s="98"/>
      <c r="I14" s="98"/>
      <c r="J14" s="102"/>
      <c r="K14" s="98"/>
      <c r="L14" s="98"/>
      <c r="M14" s="98"/>
      <c r="N14" s="98"/>
      <c r="O14" s="100"/>
      <c r="P14" s="108"/>
      <c r="Q14" s="102">
        <v>15</v>
      </c>
      <c r="R14" s="106"/>
      <c r="S14" s="106"/>
      <c r="T14" s="106"/>
      <c r="U14" s="106"/>
      <c r="V14" s="107" t="s">
        <v>31</v>
      </c>
      <c r="W14" s="108">
        <v>2</v>
      </c>
      <c r="X14" s="97"/>
      <c r="Y14" s="98"/>
      <c r="Z14" s="98"/>
      <c r="AA14" s="98"/>
      <c r="AB14" s="99"/>
      <c r="AC14" s="100"/>
      <c r="AD14" s="101"/>
      <c r="AE14" s="102"/>
      <c r="AF14" s="98"/>
      <c r="AG14" s="98"/>
      <c r="AH14" s="98"/>
      <c r="AI14" s="99"/>
      <c r="AJ14" s="103"/>
      <c r="AK14" s="104"/>
      <c r="AL14" s="97"/>
      <c r="AM14" s="98"/>
      <c r="AN14" s="98"/>
      <c r="AO14" s="98"/>
      <c r="AP14" s="99"/>
      <c r="AQ14" s="100"/>
      <c r="AR14" s="101"/>
      <c r="AS14" s="102"/>
      <c r="AT14" s="98"/>
      <c r="AU14" s="98"/>
      <c r="AV14" s="98"/>
      <c r="AW14" s="98"/>
      <c r="AX14" s="105"/>
      <c r="AY14" s="104"/>
    </row>
    <row r="15" spans="1:51" ht="12" customHeight="1">
      <c r="A15" s="152">
        <v>5</v>
      </c>
      <c r="B15" s="208" t="s">
        <v>29</v>
      </c>
      <c r="C15" s="222">
        <v>2</v>
      </c>
      <c r="D15" s="177">
        <v>30</v>
      </c>
      <c r="E15" s="97"/>
      <c r="F15" s="106"/>
      <c r="G15" s="98"/>
      <c r="H15" s="98">
        <v>30</v>
      </c>
      <c r="I15" s="98"/>
      <c r="J15" s="102"/>
      <c r="K15" s="98"/>
      <c r="L15" s="98"/>
      <c r="M15" s="98"/>
      <c r="N15" s="98"/>
      <c r="O15" s="100"/>
      <c r="P15" s="108"/>
      <c r="Q15" s="102"/>
      <c r="R15" s="106"/>
      <c r="S15" s="106"/>
      <c r="T15" s="106"/>
      <c r="U15" s="106"/>
      <c r="V15" s="107"/>
      <c r="W15" s="108"/>
      <c r="X15" s="97"/>
      <c r="Y15" s="98"/>
      <c r="Z15" s="98"/>
      <c r="AA15" s="98">
        <v>30</v>
      </c>
      <c r="AB15" s="99"/>
      <c r="AC15" s="100" t="s">
        <v>34</v>
      </c>
      <c r="AD15" s="101">
        <v>2</v>
      </c>
      <c r="AE15" s="102"/>
      <c r="AF15" s="98"/>
      <c r="AG15" s="98"/>
      <c r="AH15" s="98"/>
      <c r="AI15" s="99"/>
      <c r="AJ15" s="103"/>
      <c r="AK15" s="104"/>
      <c r="AL15" s="97"/>
      <c r="AM15" s="98"/>
      <c r="AN15" s="98"/>
      <c r="AO15" s="98"/>
      <c r="AP15" s="99"/>
      <c r="AQ15" s="100"/>
      <c r="AR15" s="101"/>
      <c r="AS15" s="102"/>
      <c r="AT15" s="98"/>
      <c r="AU15" s="98"/>
      <c r="AV15" s="98"/>
      <c r="AW15" s="98"/>
      <c r="AX15" s="105"/>
      <c r="AY15" s="104"/>
    </row>
    <row r="16" spans="1:51" ht="12" customHeight="1">
      <c r="A16" s="230">
        <v>6</v>
      </c>
      <c r="B16" s="208" t="s">
        <v>33</v>
      </c>
      <c r="C16" s="222">
        <v>1</v>
      </c>
      <c r="D16" s="155">
        <v>15</v>
      </c>
      <c r="E16" s="106">
        <v>15</v>
      </c>
      <c r="F16" s="385"/>
      <c r="G16" s="98"/>
      <c r="H16" s="98"/>
      <c r="I16" s="98"/>
      <c r="J16" s="102"/>
      <c r="K16" s="98"/>
      <c r="L16" s="98"/>
      <c r="M16" s="98"/>
      <c r="N16" s="98"/>
      <c r="O16" s="100"/>
      <c r="P16" s="108"/>
      <c r="Q16" s="102"/>
      <c r="R16" s="106"/>
      <c r="S16" s="106"/>
      <c r="T16" s="106"/>
      <c r="U16" s="106"/>
      <c r="V16" s="107"/>
      <c r="W16" s="108"/>
      <c r="X16" s="97">
        <v>15</v>
      </c>
      <c r="Y16" s="98"/>
      <c r="Z16" s="98"/>
      <c r="AA16" s="98"/>
      <c r="AB16" s="99"/>
      <c r="AC16" s="100" t="s">
        <v>34</v>
      </c>
      <c r="AD16" s="101">
        <v>1</v>
      </c>
      <c r="AE16" s="170"/>
      <c r="AF16" s="173"/>
      <c r="AG16" s="173"/>
      <c r="AH16" s="173"/>
      <c r="AI16" s="171"/>
      <c r="AJ16" s="103"/>
      <c r="AK16" s="104"/>
      <c r="AL16" s="97"/>
      <c r="AM16" s="98"/>
      <c r="AN16" s="98"/>
      <c r="AO16" s="98"/>
      <c r="AP16" s="99"/>
      <c r="AQ16" s="100"/>
      <c r="AR16" s="101"/>
      <c r="AS16" s="102"/>
      <c r="AT16" s="98"/>
      <c r="AU16" s="98"/>
      <c r="AV16" s="98"/>
      <c r="AW16" s="98"/>
      <c r="AX16" s="105"/>
      <c r="AY16" s="104"/>
    </row>
    <row r="17" spans="1:51" ht="12" customHeight="1">
      <c r="A17" s="176">
        <v>7</v>
      </c>
      <c r="B17" s="208" t="s">
        <v>133</v>
      </c>
      <c r="C17" s="222">
        <v>2</v>
      </c>
      <c r="D17" s="155">
        <v>15</v>
      </c>
      <c r="E17" s="98">
        <v>15</v>
      </c>
      <c r="F17" s="98"/>
      <c r="G17" s="98"/>
      <c r="H17" s="98"/>
      <c r="I17" s="98"/>
      <c r="J17" s="102"/>
      <c r="K17" s="98"/>
      <c r="L17" s="98"/>
      <c r="M17" s="98"/>
      <c r="N17" s="98"/>
      <c r="O17" s="100"/>
      <c r="P17" s="101"/>
      <c r="Q17" s="102">
        <v>15</v>
      </c>
      <c r="R17" s="98"/>
      <c r="S17" s="98"/>
      <c r="T17" s="98"/>
      <c r="U17" s="98"/>
      <c r="V17" s="100" t="s">
        <v>34</v>
      </c>
      <c r="W17" s="206">
        <v>2</v>
      </c>
      <c r="X17" s="97"/>
      <c r="Y17" s="98"/>
      <c r="Z17" s="98"/>
      <c r="AA17" s="98"/>
      <c r="AB17" s="99"/>
      <c r="AC17" s="100"/>
      <c r="AD17" s="101"/>
      <c r="AE17" s="102"/>
      <c r="AF17" s="98"/>
      <c r="AG17" s="98"/>
      <c r="AH17" s="98"/>
      <c r="AI17" s="99"/>
      <c r="AJ17" s="103"/>
      <c r="AK17" s="104"/>
      <c r="AL17" s="97"/>
      <c r="AM17" s="98"/>
      <c r="AN17" s="98"/>
      <c r="AO17" s="98"/>
      <c r="AP17" s="99"/>
      <c r="AQ17" s="100"/>
      <c r="AR17" s="101"/>
      <c r="AS17" s="102"/>
      <c r="AT17" s="98"/>
      <c r="AU17" s="98"/>
      <c r="AV17" s="98"/>
      <c r="AW17" s="98"/>
      <c r="AX17" s="105"/>
      <c r="AY17" s="104"/>
    </row>
    <row r="18" spans="1:51" ht="12" customHeight="1" thickBot="1">
      <c r="A18" s="152">
        <v>8</v>
      </c>
      <c r="B18" s="208" t="s">
        <v>30</v>
      </c>
      <c r="C18" s="412">
        <v>0</v>
      </c>
      <c r="D18" s="155">
        <v>60</v>
      </c>
      <c r="E18" s="98"/>
      <c r="F18" s="98">
        <v>60</v>
      </c>
      <c r="G18" s="98"/>
      <c r="H18" s="98"/>
      <c r="I18" s="98"/>
      <c r="J18" s="102"/>
      <c r="K18" s="98">
        <v>30</v>
      </c>
      <c r="L18" s="98"/>
      <c r="M18" s="98"/>
      <c r="N18" s="98"/>
      <c r="O18" s="100" t="s">
        <v>34</v>
      </c>
      <c r="P18" s="101">
        <v>0</v>
      </c>
      <c r="Q18" s="102"/>
      <c r="R18" s="98">
        <v>30</v>
      </c>
      <c r="S18" s="98"/>
      <c r="T18" s="98"/>
      <c r="U18" s="98"/>
      <c r="V18" s="100" t="s">
        <v>34</v>
      </c>
      <c r="W18" s="104">
        <v>0</v>
      </c>
      <c r="X18" s="97"/>
      <c r="Y18" s="98"/>
      <c r="Z18" s="98"/>
      <c r="AA18" s="98"/>
      <c r="AB18" s="99"/>
      <c r="AC18" s="100"/>
      <c r="AD18" s="101"/>
      <c r="AE18" s="102"/>
      <c r="AF18" s="98"/>
      <c r="AG18" s="98"/>
      <c r="AH18" s="98"/>
      <c r="AI18" s="99"/>
      <c r="AJ18" s="103"/>
      <c r="AK18" s="104"/>
      <c r="AL18" s="97"/>
      <c r="AM18" s="98"/>
      <c r="AN18" s="98"/>
      <c r="AO18" s="98"/>
      <c r="AP18" s="99"/>
      <c r="AQ18" s="100"/>
      <c r="AR18" s="101"/>
      <c r="AS18" s="102"/>
      <c r="AT18" s="98"/>
      <c r="AU18" s="98"/>
      <c r="AV18" s="98"/>
      <c r="AW18" s="98"/>
      <c r="AX18" s="105"/>
      <c r="AY18" s="104"/>
    </row>
    <row r="19" spans="1:51" ht="13.5" customHeight="1" thickBot="1">
      <c r="A19" s="780" t="s">
        <v>88</v>
      </c>
      <c r="B19" s="697"/>
      <c r="C19" s="698"/>
      <c r="D19" s="697"/>
      <c r="E19" s="697"/>
      <c r="F19" s="697"/>
      <c r="G19" s="697"/>
      <c r="H19" s="697"/>
      <c r="I19" s="697"/>
      <c r="J19" s="697"/>
      <c r="K19" s="697"/>
      <c r="L19" s="697"/>
      <c r="M19" s="697"/>
      <c r="N19" s="697"/>
      <c r="O19" s="697"/>
      <c r="P19" s="697"/>
      <c r="Q19" s="697"/>
      <c r="R19" s="697"/>
      <c r="S19" s="697"/>
      <c r="T19" s="697"/>
      <c r="U19" s="697"/>
      <c r="V19" s="697"/>
      <c r="W19" s="697"/>
      <c r="X19" s="697"/>
      <c r="Y19" s="697"/>
      <c r="Z19" s="697"/>
      <c r="AA19" s="697"/>
      <c r="AB19" s="697"/>
      <c r="AC19" s="697"/>
      <c r="AD19" s="697"/>
      <c r="AE19" s="697"/>
      <c r="AF19" s="697"/>
      <c r="AG19" s="697"/>
      <c r="AH19" s="697"/>
      <c r="AI19" s="697"/>
      <c r="AJ19" s="697"/>
      <c r="AK19" s="697"/>
      <c r="AL19" s="697"/>
      <c r="AM19" s="697"/>
      <c r="AN19" s="697"/>
      <c r="AO19" s="697"/>
      <c r="AP19" s="697"/>
      <c r="AQ19" s="697"/>
      <c r="AR19" s="697"/>
      <c r="AS19" s="697"/>
      <c r="AT19" s="697"/>
      <c r="AU19" s="697"/>
      <c r="AV19" s="697"/>
      <c r="AW19" s="697"/>
      <c r="AX19" s="697"/>
      <c r="AY19" s="699"/>
    </row>
    <row r="20" spans="1:51" ht="12" customHeight="1">
      <c r="A20" s="102">
        <v>9</v>
      </c>
      <c r="B20" s="231" t="s">
        <v>134</v>
      </c>
      <c r="C20" s="407">
        <f>SUM(P20)</f>
        <v>4</v>
      </c>
      <c r="D20" s="303">
        <v>45</v>
      </c>
      <c r="E20" s="179">
        <v>15</v>
      </c>
      <c r="F20" s="180"/>
      <c r="G20" s="180"/>
      <c r="H20" s="180">
        <v>30</v>
      </c>
      <c r="I20" s="180"/>
      <c r="J20" s="181">
        <v>15</v>
      </c>
      <c r="K20" s="180"/>
      <c r="L20" s="180"/>
      <c r="M20" s="180">
        <v>30</v>
      </c>
      <c r="N20" s="180"/>
      <c r="O20" s="182" t="s">
        <v>31</v>
      </c>
      <c r="P20" s="183">
        <v>4</v>
      </c>
      <c r="Q20" s="181"/>
      <c r="R20" s="184"/>
      <c r="S20" s="184"/>
      <c r="T20" s="184"/>
      <c r="U20" s="184"/>
      <c r="V20" s="185"/>
      <c r="W20" s="183"/>
      <c r="X20" s="179"/>
      <c r="Y20" s="180"/>
      <c r="Z20" s="180"/>
      <c r="AA20" s="180"/>
      <c r="AB20" s="184"/>
      <c r="AC20" s="182"/>
      <c r="AD20" s="186"/>
      <c r="AE20" s="181"/>
      <c r="AF20" s="180"/>
      <c r="AG20" s="180"/>
      <c r="AH20" s="180"/>
      <c r="AI20" s="184"/>
      <c r="AJ20" s="185"/>
      <c r="AK20" s="187"/>
      <c r="AL20" s="179"/>
      <c r="AM20" s="180"/>
      <c r="AN20" s="180"/>
      <c r="AO20" s="180"/>
      <c r="AP20" s="184"/>
      <c r="AQ20" s="182"/>
      <c r="AR20" s="186"/>
      <c r="AS20" s="181"/>
      <c r="AT20" s="180"/>
      <c r="AU20" s="180"/>
      <c r="AV20" s="180"/>
      <c r="AW20" s="180"/>
      <c r="AX20" s="188"/>
      <c r="AY20" s="187"/>
    </row>
    <row r="21" spans="1:51" ht="12" customHeight="1">
      <c r="A21" s="102">
        <v>10</v>
      </c>
      <c r="B21" s="232" t="s">
        <v>135</v>
      </c>
      <c r="C21" s="274">
        <v>3</v>
      </c>
      <c r="D21" s="303">
        <v>30</v>
      </c>
      <c r="E21" s="179"/>
      <c r="F21" s="180"/>
      <c r="G21" s="180"/>
      <c r="H21" s="180">
        <v>30</v>
      </c>
      <c r="I21" s="180"/>
      <c r="J21" s="181"/>
      <c r="K21" s="180"/>
      <c r="L21" s="180"/>
      <c r="M21" s="180">
        <v>30</v>
      </c>
      <c r="N21" s="180"/>
      <c r="O21" s="182" t="s">
        <v>34</v>
      </c>
      <c r="P21" s="183">
        <v>3</v>
      </c>
      <c r="Q21" s="181"/>
      <c r="R21" s="180"/>
      <c r="S21" s="180"/>
      <c r="T21" s="180"/>
      <c r="U21" s="189"/>
      <c r="V21" s="190"/>
      <c r="W21" s="183"/>
      <c r="X21" s="179"/>
      <c r="Y21" s="180"/>
      <c r="Z21" s="180"/>
      <c r="AA21" s="180"/>
      <c r="AB21" s="184"/>
      <c r="AC21" s="182"/>
      <c r="AD21" s="186"/>
      <c r="AE21" s="181"/>
      <c r="AF21" s="180"/>
      <c r="AG21" s="180"/>
      <c r="AH21" s="180"/>
      <c r="AI21" s="184"/>
      <c r="AJ21" s="185"/>
      <c r="AK21" s="187"/>
      <c r="AL21" s="179"/>
      <c r="AM21" s="180"/>
      <c r="AN21" s="180"/>
      <c r="AO21" s="180"/>
      <c r="AP21" s="184"/>
      <c r="AQ21" s="182"/>
      <c r="AR21" s="186"/>
      <c r="AS21" s="181"/>
      <c r="AT21" s="180"/>
      <c r="AU21" s="180"/>
      <c r="AV21" s="180"/>
      <c r="AW21" s="180"/>
      <c r="AX21" s="188"/>
      <c r="AY21" s="187"/>
    </row>
    <row r="22" spans="1:51" ht="12" customHeight="1">
      <c r="A22" s="102">
        <v>11</v>
      </c>
      <c r="B22" s="109" t="s">
        <v>198</v>
      </c>
      <c r="C22" s="304">
        <v>13</v>
      </c>
      <c r="D22" s="303">
        <v>180</v>
      </c>
      <c r="E22" s="179">
        <v>90</v>
      </c>
      <c r="F22" s="180"/>
      <c r="G22" s="180"/>
      <c r="H22" s="180">
        <v>90</v>
      </c>
      <c r="I22" s="180"/>
      <c r="J22" s="181">
        <v>30</v>
      </c>
      <c r="K22" s="180"/>
      <c r="L22" s="180"/>
      <c r="M22" s="180"/>
      <c r="N22" s="180"/>
      <c r="O22" s="182" t="s">
        <v>34</v>
      </c>
      <c r="P22" s="183">
        <v>2</v>
      </c>
      <c r="Q22" s="181"/>
      <c r="R22" s="180"/>
      <c r="S22" s="180"/>
      <c r="T22" s="180">
        <v>30</v>
      </c>
      <c r="U22" s="189"/>
      <c r="V22" s="107" t="s">
        <v>31</v>
      </c>
      <c r="W22" s="108">
        <v>2</v>
      </c>
      <c r="X22" s="179">
        <v>30</v>
      </c>
      <c r="Y22" s="180"/>
      <c r="Z22" s="180"/>
      <c r="AA22" s="180"/>
      <c r="AB22" s="184"/>
      <c r="AC22" s="182" t="s">
        <v>34</v>
      </c>
      <c r="AD22" s="183">
        <v>2</v>
      </c>
      <c r="AE22" s="181"/>
      <c r="AF22" s="180"/>
      <c r="AG22" s="180"/>
      <c r="AH22" s="180">
        <v>30</v>
      </c>
      <c r="AI22" s="184"/>
      <c r="AJ22" s="107" t="s">
        <v>31</v>
      </c>
      <c r="AK22" s="108">
        <v>2</v>
      </c>
      <c r="AL22" s="179">
        <v>30</v>
      </c>
      <c r="AM22" s="180"/>
      <c r="AN22" s="180"/>
      <c r="AO22" s="180"/>
      <c r="AP22" s="184"/>
      <c r="AQ22" s="182" t="s">
        <v>34</v>
      </c>
      <c r="AR22" s="183">
        <v>2</v>
      </c>
      <c r="AS22" s="181"/>
      <c r="AT22" s="180"/>
      <c r="AU22" s="180"/>
      <c r="AV22" s="180">
        <v>30</v>
      </c>
      <c r="AW22" s="189"/>
      <c r="AX22" s="107" t="s">
        <v>31</v>
      </c>
      <c r="AY22" s="108">
        <v>3</v>
      </c>
    </row>
    <row r="23" spans="1:51" ht="12" customHeight="1">
      <c r="A23" s="102">
        <v>12</v>
      </c>
      <c r="B23" s="109" t="s">
        <v>136</v>
      </c>
      <c r="C23" s="304">
        <f>SUM(P23)</f>
        <v>2</v>
      </c>
      <c r="D23" s="303">
        <v>30</v>
      </c>
      <c r="E23" s="179">
        <v>15</v>
      </c>
      <c r="F23" s="180"/>
      <c r="G23" s="180"/>
      <c r="H23" s="180">
        <v>15</v>
      </c>
      <c r="I23" s="180"/>
      <c r="J23" s="181">
        <v>15</v>
      </c>
      <c r="K23" s="180"/>
      <c r="L23" s="180"/>
      <c r="M23" s="180">
        <v>15</v>
      </c>
      <c r="N23" s="180"/>
      <c r="O23" s="182" t="s">
        <v>34</v>
      </c>
      <c r="P23" s="183">
        <v>2</v>
      </c>
      <c r="Q23" s="181"/>
      <c r="R23" s="180"/>
      <c r="S23" s="180"/>
      <c r="T23" s="180"/>
      <c r="U23" s="189"/>
      <c r="V23" s="191"/>
      <c r="W23" s="183"/>
      <c r="X23" s="179"/>
      <c r="Y23" s="180"/>
      <c r="Z23" s="180"/>
      <c r="AA23" s="180"/>
      <c r="AB23" s="184"/>
      <c r="AC23" s="182"/>
      <c r="AD23" s="186"/>
      <c r="AE23" s="181"/>
      <c r="AF23" s="180"/>
      <c r="AG23" s="180"/>
      <c r="AH23" s="180"/>
      <c r="AI23" s="184"/>
      <c r="AJ23" s="185"/>
      <c r="AK23" s="187"/>
      <c r="AL23" s="179"/>
      <c r="AM23" s="180"/>
      <c r="AN23" s="180"/>
      <c r="AO23" s="180"/>
      <c r="AP23" s="184"/>
      <c r="AQ23" s="182"/>
      <c r="AR23" s="186"/>
      <c r="AS23" s="181"/>
      <c r="AT23" s="180"/>
      <c r="AU23" s="180"/>
      <c r="AV23" s="180"/>
      <c r="AW23" s="180"/>
      <c r="AX23" s="188"/>
      <c r="AY23" s="187"/>
    </row>
    <row r="24" spans="1:51" ht="12" customHeight="1">
      <c r="A24" s="102">
        <v>13</v>
      </c>
      <c r="B24" s="109" t="s">
        <v>137</v>
      </c>
      <c r="C24" s="304">
        <f>SUM(P24)</f>
        <v>2</v>
      </c>
      <c r="D24" s="275">
        <v>30</v>
      </c>
      <c r="E24" s="179">
        <v>30</v>
      </c>
      <c r="F24" s="180"/>
      <c r="G24" s="180"/>
      <c r="H24" s="180"/>
      <c r="I24" s="180"/>
      <c r="J24" s="181">
        <v>30</v>
      </c>
      <c r="K24" s="180"/>
      <c r="L24" s="180"/>
      <c r="M24" s="180"/>
      <c r="N24" s="180"/>
      <c r="O24" s="182" t="s">
        <v>34</v>
      </c>
      <c r="P24" s="183">
        <v>2</v>
      </c>
      <c r="Q24" s="181"/>
      <c r="R24" s="180"/>
      <c r="S24" s="180"/>
      <c r="T24" s="180"/>
      <c r="U24" s="189"/>
      <c r="V24" s="191"/>
      <c r="W24" s="183"/>
      <c r="X24" s="179"/>
      <c r="Y24" s="180"/>
      <c r="Z24" s="180"/>
      <c r="AA24" s="180"/>
      <c r="AB24" s="184"/>
      <c r="AC24" s="182"/>
      <c r="AD24" s="186"/>
      <c r="AE24" s="181"/>
      <c r="AF24" s="180"/>
      <c r="AG24" s="180"/>
      <c r="AH24" s="180"/>
      <c r="AI24" s="184"/>
      <c r="AJ24" s="185"/>
      <c r="AK24" s="187"/>
      <c r="AL24" s="179"/>
      <c r="AM24" s="180"/>
      <c r="AN24" s="180"/>
      <c r="AO24" s="180"/>
      <c r="AP24" s="184"/>
      <c r="AQ24" s="182"/>
      <c r="AR24" s="186"/>
      <c r="AS24" s="181"/>
      <c r="AT24" s="180"/>
      <c r="AU24" s="180"/>
      <c r="AV24" s="180"/>
      <c r="AW24" s="180"/>
      <c r="AX24" s="188"/>
      <c r="AY24" s="187"/>
    </row>
    <row r="25" spans="1:51" ht="12" customHeight="1">
      <c r="A25" s="102">
        <v>14</v>
      </c>
      <c r="B25" s="109" t="s">
        <v>138</v>
      </c>
      <c r="C25" s="304">
        <f>SUM(W25)</f>
        <v>4</v>
      </c>
      <c r="D25" s="193">
        <v>60</v>
      </c>
      <c r="E25" s="180">
        <v>30</v>
      </c>
      <c r="F25" s="180"/>
      <c r="G25" s="180"/>
      <c r="H25" s="180">
        <v>30</v>
      </c>
      <c r="I25" s="180"/>
      <c r="J25" s="181"/>
      <c r="K25" s="180"/>
      <c r="L25" s="180"/>
      <c r="M25" s="180"/>
      <c r="N25" s="180"/>
      <c r="O25" s="182"/>
      <c r="P25" s="183"/>
      <c r="Q25" s="181">
        <v>30</v>
      </c>
      <c r="R25" s="180"/>
      <c r="S25" s="180"/>
      <c r="T25" s="180">
        <v>30</v>
      </c>
      <c r="U25" s="189"/>
      <c r="V25" s="191" t="s">
        <v>31</v>
      </c>
      <c r="W25" s="194">
        <v>4</v>
      </c>
      <c r="X25" s="179"/>
      <c r="Y25" s="180"/>
      <c r="Z25" s="180"/>
      <c r="AA25" s="180"/>
      <c r="AB25" s="184"/>
      <c r="AC25" s="182"/>
      <c r="AD25" s="186"/>
      <c r="AE25" s="181"/>
      <c r="AF25" s="180"/>
      <c r="AG25" s="180"/>
      <c r="AH25" s="180"/>
      <c r="AI25" s="184"/>
      <c r="AJ25" s="185"/>
      <c r="AK25" s="187"/>
      <c r="AL25" s="179"/>
      <c r="AM25" s="180"/>
      <c r="AN25" s="180"/>
      <c r="AO25" s="180"/>
      <c r="AP25" s="184"/>
      <c r="AQ25" s="182"/>
      <c r="AR25" s="186"/>
      <c r="AS25" s="181"/>
      <c r="AT25" s="180"/>
      <c r="AU25" s="180"/>
      <c r="AV25" s="180"/>
      <c r="AW25" s="180"/>
      <c r="AX25" s="188"/>
      <c r="AY25" s="187"/>
    </row>
    <row r="26" spans="1:51" ht="14.25" customHeight="1">
      <c r="A26" s="102">
        <v>15</v>
      </c>
      <c r="B26" s="109" t="s">
        <v>200</v>
      </c>
      <c r="C26" s="304">
        <v>8</v>
      </c>
      <c r="D26" s="193">
        <v>120</v>
      </c>
      <c r="E26" s="180">
        <v>60</v>
      </c>
      <c r="F26" s="180">
        <v>60</v>
      </c>
      <c r="G26" s="180"/>
      <c r="H26" s="180"/>
      <c r="I26" s="180"/>
      <c r="J26" s="181"/>
      <c r="K26" s="180"/>
      <c r="L26" s="180"/>
      <c r="M26" s="180"/>
      <c r="N26" s="180"/>
      <c r="O26" s="182"/>
      <c r="P26" s="183"/>
      <c r="Q26" s="181">
        <v>15</v>
      </c>
      <c r="R26" s="180">
        <v>15</v>
      </c>
      <c r="S26" s="180"/>
      <c r="T26" s="180"/>
      <c r="U26" s="189"/>
      <c r="V26" s="199" t="s">
        <v>34</v>
      </c>
      <c r="W26" s="187">
        <v>2</v>
      </c>
      <c r="X26" s="179">
        <v>15</v>
      </c>
      <c r="Y26" s="180">
        <v>15</v>
      </c>
      <c r="Z26" s="180"/>
      <c r="AA26" s="180"/>
      <c r="AB26" s="184"/>
      <c r="AC26" s="199" t="s">
        <v>34</v>
      </c>
      <c r="AD26" s="187">
        <v>2</v>
      </c>
      <c r="AE26" s="179">
        <v>15</v>
      </c>
      <c r="AF26" s="180">
        <v>15</v>
      </c>
      <c r="AG26" s="180"/>
      <c r="AH26" s="180"/>
      <c r="AI26" s="184"/>
      <c r="AJ26" s="199" t="s">
        <v>34</v>
      </c>
      <c r="AK26" s="187">
        <v>2</v>
      </c>
      <c r="AL26" s="179">
        <v>15</v>
      </c>
      <c r="AM26" s="180">
        <v>15</v>
      </c>
      <c r="AN26" s="180"/>
      <c r="AO26" s="180"/>
      <c r="AP26" s="184"/>
      <c r="AQ26" s="107" t="s">
        <v>31</v>
      </c>
      <c r="AR26" s="108">
        <v>2</v>
      </c>
      <c r="AS26" s="181"/>
      <c r="AT26" s="180"/>
      <c r="AU26" s="180"/>
      <c r="AV26" s="180"/>
      <c r="AW26" s="180"/>
      <c r="AX26" s="188"/>
      <c r="AY26" s="187"/>
    </row>
    <row r="27" spans="1:51" ht="13.5" customHeight="1">
      <c r="A27" s="102">
        <v>16</v>
      </c>
      <c r="B27" s="109" t="s">
        <v>139</v>
      </c>
      <c r="C27" s="304">
        <f>SUM(AD27)</f>
        <v>4</v>
      </c>
      <c r="D27" s="193">
        <v>60</v>
      </c>
      <c r="E27" s="180">
        <v>30</v>
      </c>
      <c r="F27" s="180"/>
      <c r="G27" s="180"/>
      <c r="H27" s="180">
        <v>30</v>
      </c>
      <c r="I27" s="180"/>
      <c r="J27" s="181"/>
      <c r="K27" s="180"/>
      <c r="L27" s="180"/>
      <c r="M27" s="180"/>
      <c r="N27" s="180"/>
      <c r="O27" s="182"/>
      <c r="P27" s="183"/>
      <c r="Q27" s="181"/>
      <c r="R27" s="180"/>
      <c r="S27" s="180"/>
      <c r="T27" s="180"/>
      <c r="U27" s="189"/>
      <c r="V27" s="191"/>
      <c r="W27" s="183"/>
      <c r="X27" s="179">
        <v>30</v>
      </c>
      <c r="Y27" s="180"/>
      <c r="Z27" s="180"/>
      <c r="AA27" s="180">
        <v>30</v>
      </c>
      <c r="AB27" s="184"/>
      <c r="AC27" s="182" t="s">
        <v>31</v>
      </c>
      <c r="AD27" s="186">
        <v>4</v>
      </c>
      <c r="AE27" s="181"/>
      <c r="AF27" s="180"/>
      <c r="AG27" s="180"/>
      <c r="AH27" s="180"/>
      <c r="AI27" s="184"/>
      <c r="AJ27" s="185"/>
      <c r="AK27" s="187"/>
      <c r="AL27" s="179"/>
      <c r="AM27" s="180"/>
      <c r="AN27" s="180"/>
      <c r="AO27" s="180"/>
      <c r="AP27" s="184"/>
      <c r="AQ27" s="182"/>
      <c r="AR27" s="186"/>
      <c r="AS27" s="181"/>
      <c r="AT27" s="180"/>
      <c r="AU27" s="180"/>
      <c r="AV27" s="180"/>
      <c r="AW27" s="180"/>
      <c r="AX27" s="188"/>
      <c r="AY27" s="187"/>
    </row>
    <row r="28" spans="1:51" ht="13.5" customHeight="1">
      <c r="A28" s="102">
        <v>17</v>
      </c>
      <c r="B28" s="109" t="s">
        <v>140</v>
      </c>
      <c r="C28" s="304">
        <f>SUM(AD28)</f>
        <v>3</v>
      </c>
      <c r="D28" s="193">
        <v>45</v>
      </c>
      <c r="E28" s="180"/>
      <c r="F28" s="180"/>
      <c r="G28" s="180"/>
      <c r="H28" s="180">
        <v>45</v>
      </c>
      <c r="I28" s="180"/>
      <c r="J28" s="181"/>
      <c r="K28" s="180"/>
      <c r="L28" s="180"/>
      <c r="M28" s="180"/>
      <c r="N28" s="180"/>
      <c r="O28" s="182"/>
      <c r="P28" s="183"/>
      <c r="Q28" s="181"/>
      <c r="R28" s="180"/>
      <c r="S28" s="180"/>
      <c r="T28" s="180"/>
      <c r="U28" s="189"/>
      <c r="V28" s="191"/>
      <c r="W28" s="183"/>
      <c r="X28" s="179"/>
      <c r="Y28" s="180"/>
      <c r="Z28" s="180"/>
      <c r="AA28" s="180">
        <v>45</v>
      </c>
      <c r="AB28" s="184"/>
      <c r="AC28" s="182" t="s">
        <v>34</v>
      </c>
      <c r="AD28" s="186">
        <v>3</v>
      </c>
      <c r="AE28" s="181"/>
      <c r="AF28" s="180"/>
      <c r="AG28" s="180"/>
      <c r="AH28" s="180"/>
      <c r="AI28" s="184"/>
      <c r="AJ28" s="185"/>
      <c r="AK28" s="187"/>
      <c r="AL28" s="179"/>
      <c r="AM28" s="180"/>
      <c r="AN28" s="180"/>
      <c r="AO28" s="180"/>
      <c r="AP28" s="184"/>
      <c r="AQ28" s="182"/>
      <c r="AR28" s="186"/>
      <c r="AS28" s="181"/>
      <c r="AT28" s="180"/>
      <c r="AU28" s="180"/>
      <c r="AV28" s="180"/>
      <c r="AW28" s="180"/>
      <c r="AX28" s="188"/>
      <c r="AY28" s="187"/>
    </row>
    <row r="29" spans="1:51" ht="13.5" customHeight="1">
      <c r="A29" s="102">
        <v>18</v>
      </c>
      <c r="B29" s="109" t="s">
        <v>141</v>
      </c>
      <c r="C29" s="304">
        <f>SUM(AD29)</f>
        <v>3</v>
      </c>
      <c r="D29" s="193">
        <v>45</v>
      </c>
      <c r="E29" s="180">
        <v>15</v>
      </c>
      <c r="F29" s="180"/>
      <c r="G29" s="180"/>
      <c r="H29" s="180">
        <v>30</v>
      </c>
      <c r="I29" s="180"/>
      <c r="J29" s="181"/>
      <c r="K29" s="180"/>
      <c r="L29" s="180"/>
      <c r="M29" s="180"/>
      <c r="N29" s="180"/>
      <c r="O29" s="182"/>
      <c r="P29" s="183"/>
      <c r="Q29" s="181"/>
      <c r="R29" s="180"/>
      <c r="S29" s="180"/>
      <c r="T29" s="180"/>
      <c r="U29" s="189"/>
      <c r="V29" s="191"/>
      <c r="W29" s="183"/>
      <c r="X29" s="179">
        <v>15</v>
      </c>
      <c r="Y29" s="180"/>
      <c r="Z29" s="180"/>
      <c r="AA29" s="180">
        <v>30</v>
      </c>
      <c r="AB29" s="184"/>
      <c r="AC29" s="182" t="s">
        <v>31</v>
      </c>
      <c r="AD29" s="186">
        <v>3</v>
      </c>
      <c r="AE29" s="181"/>
      <c r="AF29" s="180"/>
      <c r="AG29" s="180"/>
      <c r="AH29" s="180"/>
      <c r="AI29" s="184"/>
      <c r="AJ29" s="185"/>
      <c r="AK29" s="187"/>
      <c r="AL29" s="179"/>
      <c r="AM29" s="180"/>
      <c r="AN29" s="180"/>
      <c r="AO29" s="180"/>
      <c r="AP29" s="184"/>
      <c r="AQ29" s="182"/>
      <c r="AR29" s="186"/>
      <c r="AS29" s="181"/>
      <c r="AT29" s="180"/>
      <c r="AU29" s="180"/>
      <c r="AV29" s="180"/>
      <c r="AW29" s="180"/>
      <c r="AX29" s="188"/>
      <c r="AY29" s="187"/>
    </row>
    <row r="30" spans="1:51" ht="24" customHeight="1">
      <c r="A30" s="102">
        <v>19</v>
      </c>
      <c r="B30" s="109" t="s">
        <v>143</v>
      </c>
      <c r="C30" s="304">
        <f>SUM(AD30)</f>
        <v>1</v>
      </c>
      <c r="D30" s="193">
        <v>15</v>
      </c>
      <c r="E30" s="180"/>
      <c r="F30" s="180"/>
      <c r="G30" s="180"/>
      <c r="H30" s="180">
        <v>15</v>
      </c>
      <c r="I30" s="180"/>
      <c r="J30" s="181"/>
      <c r="K30" s="180"/>
      <c r="L30" s="180"/>
      <c r="M30" s="180"/>
      <c r="N30" s="180"/>
      <c r="O30" s="182"/>
      <c r="P30" s="183"/>
      <c r="Q30" s="181"/>
      <c r="R30" s="180"/>
      <c r="S30" s="180"/>
      <c r="T30" s="180"/>
      <c r="U30" s="189"/>
      <c r="V30" s="191"/>
      <c r="W30" s="183"/>
      <c r="X30" s="179"/>
      <c r="Y30" s="180"/>
      <c r="Z30" s="180"/>
      <c r="AA30" s="180">
        <v>15</v>
      </c>
      <c r="AB30" s="184"/>
      <c r="AC30" s="182" t="s">
        <v>34</v>
      </c>
      <c r="AD30" s="186">
        <v>1</v>
      </c>
      <c r="AE30" s="181"/>
      <c r="AF30" s="180"/>
      <c r="AG30" s="180"/>
      <c r="AH30" s="180"/>
      <c r="AI30" s="184"/>
      <c r="AJ30" s="185"/>
      <c r="AK30" s="187"/>
      <c r="AL30" s="179"/>
      <c r="AM30" s="180"/>
      <c r="AN30" s="180"/>
      <c r="AO30" s="180"/>
      <c r="AP30" s="184"/>
      <c r="AQ30" s="182"/>
      <c r="AR30" s="186"/>
      <c r="AS30" s="181"/>
      <c r="AT30" s="180"/>
      <c r="AU30" s="180"/>
      <c r="AV30" s="180"/>
      <c r="AW30" s="180"/>
      <c r="AX30" s="188"/>
      <c r="AY30" s="187"/>
    </row>
    <row r="31" spans="1:51" ht="12" customHeight="1">
      <c r="A31" s="102">
        <v>20</v>
      </c>
      <c r="B31" s="109" t="s">
        <v>142</v>
      </c>
      <c r="C31" s="304">
        <f>SUM(AK31)</f>
        <v>3</v>
      </c>
      <c r="D31" s="193">
        <v>45</v>
      </c>
      <c r="E31" s="180">
        <v>15</v>
      </c>
      <c r="F31" s="180"/>
      <c r="G31" s="180"/>
      <c r="H31" s="180">
        <v>30</v>
      </c>
      <c r="I31" s="180"/>
      <c r="J31" s="181"/>
      <c r="K31" s="180"/>
      <c r="L31" s="180"/>
      <c r="M31" s="180"/>
      <c r="N31" s="180"/>
      <c r="O31" s="182"/>
      <c r="P31" s="183"/>
      <c r="Q31" s="181"/>
      <c r="R31" s="180"/>
      <c r="S31" s="180"/>
      <c r="T31" s="180"/>
      <c r="U31" s="189"/>
      <c r="V31" s="191"/>
      <c r="W31" s="183"/>
      <c r="X31" s="179"/>
      <c r="Y31" s="180"/>
      <c r="Z31" s="180"/>
      <c r="AA31" s="180"/>
      <c r="AB31" s="184"/>
      <c r="AC31" s="182"/>
      <c r="AD31" s="186"/>
      <c r="AE31" s="181">
        <v>15</v>
      </c>
      <c r="AF31" s="180"/>
      <c r="AG31" s="180"/>
      <c r="AH31" s="180">
        <v>30</v>
      </c>
      <c r="AI31" s="184"/>
      <c r="AJ31" s="185" t="s">
        <v>34</v>
      </c>
      <c r="AK31" s="187">
        <v>3</v>
      </c>
      <c r="AL31" s="179"/>
      <c r="AM31" s="180"/>
      <c r="AN31" s="180"/>
      <c r="AO31" s="180"/>
      <c r="AP31" s="184"/>
      <c r="AQ31" s="182"/>
      <c r="AR31" s="186"/>
      <c r="AS31" s="181"/>
      <c r="AT31" s="180"/>
      <c r="AU31" s="180"/>
      <c r="AV31" s="180"/>
      <c r="AW31" s="180"/>
      <c r="AX31" s="188"/>
      <c r="AY31" s="187"/>
    </row>
    <row r="32" spans="1:51" ht="12" customHeight="1">
      <c r="A32" s="102">
        <v>21</v>
      </c>
      <c r="B32" s="109" t="s">
        <v>144</v>
      </c>
      <c r="C32" s="304">
        <f>SUM(AK32)</f>
        <v>2</v>
      </c>
      <c r="D32" s="193">
        <v>30</v>
      </c>
      <c r="E32" s="180"/>
      <c r="F32" s="180"/>
      <c r="G32" s="180"/>
      <c r="H32" s="180">
        <v>30</v>
      </c>
      <c r="I32" s="180"/>
      <c r="J32" s="181"/>
      <c r="K32" s="180"/>
      <c r="L32" s="180"/>
      <c r="M32" s="180"/>
      <c r="N32" s="180"/>
      <c r="O32" s="182"/>
      <c r="P32" s="183"/>
      <c r="Q32" s="181"/>
      <c r="R32" s="180"/>
      <c r="S32" s="180"/>
      <c r="T32" s="180"/>
      <c r="U32" s="189"/>
      <c r="V32" s="191"/>
      <c r="W32" s="183"/>
      <c r="X32" s="179"/>
      <c r="Y32" s="180"/>
      <c r="Z32" s="180"/>
      <c r="AA32" s="180"/>
      <c r="AB32" s="184"/>
      <c r="AC32" s="182"/>
      <c r="AD32" s="186"/>
      <c r="AE32" s="181"/>
      <c r="AF32" s="180"/>
      <c r="AG32" s="180"/>
      <c r="AH32" s="180">
        <v>30</v>
      </c>
      <c r="AI32" s="184"/>
      <c r="AJ32" s="185" t="s">
        <v>34</v>
      </c>
      <c r="AK32" s="187">
        <v>2</v>
      </c>
      <c r="AL32" s="179"/>
      <c r="AM32" s="180"/>
      <c r="AN32" s="180"/>
      <c r="AO32" s="180"/>
      <c r="AP32" s="184"/>
      <c r="AQ32" s="182"/>
      <c r="AR32" s="186"/>
      <c r="AS32" s="181"/>
      <c r="AT32" s="180"/>
      <c r="AU32" s="180"/>
      <c r="AV32" s="180"/>
      <c r="AW32" s="180"/>
      <c r="AX32" s="188"/>
      <c r="AY32" s="187"/>
    </row>
    <row r="33" spans="1:51" ht="12" customHeight="1">
      <c r="A33" s="102">
        <v>22</v>
      </c>
      <c r="B33" s="109" t="s">
        <v>145</v>
      </c>
      <c r="C33" s="304">
        <f>SUM(AK33)</f>
        <v>1</v>
      </c>
      <c r="D33" s="193">
        <v>15</v>
      </c>
      <c r="E33" s="180"/>
      <c r="F33" s="180"/>
      <c r="G33" s="180"/>
      <c r="H33" s="180">
        <v>15</v>
      </c>
      <c r="I33" s="180"/>
      <c r="J33" s="181"/>
      <c r="K33" s="180"/>
      <c r="L33" s="180"/>
      <c r="M33" s="180"/>
      <c r="N33" s="180"/>
      <c r="O33" s="182"/>
      <c r="P33" s="183"/>
      <c r="Q33" s="181"/>
      <c r="R33" s="180"/>
      <c r="S33" s="180"/>
      <c r="T33" s="180"/>
      <c r="U33" s="189"/>
      <c r="V33" s="191"/>
      <c r="W33" s="183"/>
      <c r="X33" s="179"/>
      <c r="Y33" s="180"/>
      <c r="Z33" s="180"/>
      <c r="AA33" s="180"/>
      <c r="AB33" s="184"/>
      <c r="AC33" s="182"/>
      <c r="AD33" s="186"/>
      <c r="AE33" s="181"/>
      <c r="AF33" s="180"/>
      <c r="AG33" s="180"/>
      <c r="AH33" s="180">
        <v>15</v>
      </c>
      <c r="AI33" s="184"/>
      <c r="AJ33" s="185" t="s">
        <v>34</v>
      </c>
      <c r="AK33" s="187">
        <v>1</v>
      </c>
      <c r="AL33" s="179"/>
      <c r="AM33" s="180"/>
      <c r="AN33" s="180"/>
      <c r="AO33" s="180"/>
      <c r="AP33" s="184"/>
      <c r="AQ33" s="182"/>
      <c r="AR33" s="186"/>
      <c r="AS33" s="181"/>
      <c r="AT33" s="180"/>
      <c r="AU33" s="180"/>
      <c r="AV33" s="180"/>
      <c r="AW33" s="180"/>
      <c r="AX33" s="188"/>
      <c r="AY33" s="187"/>
    </row>
    <row r="34" spans="1:51" ht="12" customHeight="1">
      <c r="A34" s="102">
        <v>23</v>
      </c>
      <c r="B34" s="110" t="s">
        <v>147</v>
      </c>
      <c r="C34" s="408">
        <f>SUM(AK34)</f>
        <v>4</v>
      </c>
      <c r="D34" s="193">
        <v>30</v>
      </c>
      <c r="E34" s="180"/>
      <c r="F34" s="180"/>
      <c r="G34" s="180"/>
      <c r="H34" s="180">
        <v>30</v>
      </c>
      <c r="I34" s="180"/>
      <c r="J34" s="181"/>
      <c r="K34" s="180"/>
      <c r="L34" s="180"/>
      <c r="M34" s="180"/>
      <c r="N34" s="180"/>
      <c r="O34" s="182"/>
      <c r="P34" s="183"/>
      <c r="Q34" s="181"/>
      <c r="R34" s="180"/>
      <c r="S34" s="180"/>
      <c r="T34" s="180"/>
      <c r="U34" s="195"/>
      <c r="V34" s="191"/>
      <c r="W34" s="183"/>
      <c r="X34" s="179"/>
      <c r="Y34" s="180"/>
      <c r="Z34" s="180"/>
      <c r="AA34" s="180"/>
      <c r="AB34" s="184"/>
      <c r="AC34" s="182"/>
      <c r="AD34" s="186"/>
      <c r="AE34" s="181"/>
      <c r="AF34" s="180"/>
      <c r="AG34" s="180"/>
      <c r="AH34" s="180">
        <v>30</v>
      </c>
      <c r="AI34" s="184"/>
      <c r="AJ34" s="185" t="s">
        <v>34</v>
      </c>
      <c r="AK34" s="187">
        <v>4</v>
      </c>
      <c r="AL34" s="179"/>
      <c r="AM34" s="180"/>
      <c r="AN34" s="180"/>
      <c r="AO34" s="180"/>
      <c r="AP34" s="184"/>
      <c r="AQ34" s="182"/>
      <c r="AR34" s="186"/>
      <c r="AS34" s="181"/>
      <c r="AT34" s="180"/>
      <c r="AU34" s="180"/>
      <c r="AV34" s="180"/>
      <c r="AW34" s="180"/>
      <c r="AX34" s="188"/>
      <c r="AY34" s="187"/>
    </row>
    <row r="35" spans="1:51" ht="12" customHeight="1">
      <c r="A35" s="102">
        <v>24</v>
      </c>
      <c r="B35" s="110" t="s">
        <v>37</v>
      </c>
      <c r="C35" s="408">
        <f>SUM(AR35)</f>
        <v>2</v>
      </c>
      <c r="D35" s="193">
        <v>45</v>
      </c>
      <c r="E35" s="180">
        <v>15</v>
      </c>
      <c r="F35" s="180"/>
      <c r="G35" s="180"/>
      <c r="H35" s="180">
        <v>30</v>
      </c>
      <c r="I35" s="180"/>
      <c r="J35" s="181"/>
      <c r="K35" s="180"/>
      <c r="L35" s="180"/>
      <c r="M35" s="180"/>
      <c r="N35" s="180"/>
      <c r="O35" s="182"/>
      <c r="P35" s="183"/>
      <c r="Q35" s="181"/>
      <c r="R35" s="180"/>
      <c r="S35" s="180"/>
      <c r="T35" s="180"/>
      <c r="U35" s="195"/>
      <c r="V35" s="191"/>
      <c r="W35" s="183"/>
      <c r="X35" s="179"/>
      <c r="Y35" s="180"/>
      <c r="Z35" s="180"/>
      <c r="AA35" s="180"/>
      <c r="AB35" s="184"/>
      <c r="AC35" s="182"/>
      <c r="AD35" s="186"/>
      <c r="AE35" s="181"/>
      <c r="AF35" s="180"/>
      <c r="AG35" s="180"/>
      <c r="AH35" s="180"/>
      <c r="AI35" s="184"/>
      <c r="AJ35" s="185"/>
      <c r="AK35" s="187"/>
      <c r="AL35" s="179">
        <v>15</v>
      </c>
      <c r="AM35" s="180"/>
      <c r="AN35" s="180"/>
      <c r="AO35" s="180">
        <v>30</v>
      </c>
      <c r="AP35" s="184"/>
      <c r="AQ35" s="182" t="s">
        <v>34</v>
      </c>
      <c r="AR35" s="186">
        <v>2</v>
      </c>
      <c r="AS35" s="181"/>
      <c r="AT35" s="180"/>
      <c r="AU35" s="180"/>
      <c r="AV35" s="180"/>
      <c r="AW35" s="180"/>
      <c r="AX35" s="188"/>
      <c r="AY35" s="187"/>
    </row>
    <row r="36" spans="1:51" ht="12" customHeight="1">
      <c r="A36" s="102">
        <v>25</v>
      </c>
      <c r="B36" s="110" t="s">
        <v>38</v>
      </c>
      <c r="C36" s="408">
        <v>2</v>
      </c>
      <c r="D36" s="193">
        <v>15</v>
      </c>
      <c r="E36" s="180"/>
      <c r="F36" s="180"/>
      <c r="G36" s="180"/>
      <c r="H36" s="180">
        <v>15</v>
      </c>
      <c r="I36" s="180"/>
      <c r="J36" s="181"/>
      <c r="K36" s="180"/>
      <c r="L36" s="180"/>
      <c r="M36" s="180"/>
      <c r="N36" s="180"/>
      <c r="O36" s="182"/>
      <c r="P36" s="183"/>
      <c r="Q36" s="181"/>
      <c r="R36" s="180"/>
      <c r="S36" s="180"/>
      <c r="T36" s="180"/>
      <c r="U36" s="195"/>
      <c r="V36" s="191"/>
      <c r="W36" s="183"/>
      <c r="X36" s="179"/>
      <c r="Y36" s="180"/>
      <c r="Z36" s="180"/>
      <c r="AA36" s="180"/>
      <c r="AB36" s="184"/>
      <c r="AC36" s="182"/>
      <c r="AD36" s="186"/>
      <c r="AE36" s="181"/>
      <c r="AF36" s="180"/>
      <c r="AG36" s="180"/>
      <c r="AH36" s="180"/>
      <c r="AI36" s="184"/>
      <c r="AJ36" s="185"/>
      <c r="AK36" s="187"/>
      <c r="AL36" s="179"/>
      <c r="AM36" s="180"/>
      <c r="AN36" s="180"/>
      <c r="AO36" s="180">
        <v>15</v>
      </c>
      <c r="AP36" s="184"/>
      <c r="AQ36" s="182" t="s">
        <v>34</v>
      </c>
      <c r="AR36" s="186">
        <v>2</v>
      </c>
      <c r="AS36" s="181"/>
      <c r="AT36" s="180"/>
      <c r="AU36" s="180"/>
      <c r="AV36" s="180"/>
      <c r="AW36" s="180"/>
      <c r="AX36" s="188"/>
      <c r="AY36" s="187"/>
    </row>
    <row r="37" spans="1:51" ht="12" customHeight="1">
      <c r="A37" s="102">
        <v>26</v>
      </c>
      <c r="B37" s="110" t="s">
        <v>148</v>
      </c>
      <c r="C37" s="408">
        <f>SUM(AR37)</f>
        <v>2</v>
      </c>
      <c r="D37" s="406">
        <v>45</v>
      </c>
      <c r="E37" s="196">
        <v>15</v>
      </c>
      <c r="F37" s="196"/>
      <c r="G37" s="189"/>
      <c r="H37" s="196">
        <v>30</v>
      </c>
      <c r="I37" s="196"/>
      <c r="J37" s="197"/>
      <c r="K37" s="196"/>
      <c r="L37" s="189"/>
      <c r="M37" s="196"/>
      <c r="N37" s="196"/>
      <c r="O37" s="190"/>
      <c r="P37" s="198"/>
      <c r="Q37" s="197"/>
      <c r="R37" s="189"/>
      <c r="S37" s="196"/>
      <c r="T37" s="189"/>
      <c r="U37" s="195"/>
      <c r="V37" s="191"/>
      <c r="W37" s="194"/>
      <c r="X37" s="200"/>
      <c r="Y37" s="196"/>
      <c r="Z37" s="196"/>
      <c r="AA37" s="196"/>
      <c r="AB37" s="189"/>
      <c r="AC37" s="190"/>
      <c r="AD37" s="186"/>
      <c r="AE37" s="181"/>
      <c r="AF37" s="180"/>
      <c r="AG37" s="180"/>
      <c r="AH37" s="180"/>
      <c r="AI37" s="184"/>
      <c r="AJ37" s="185"/>
      <c r="AK37" s="187"/>
      <c r="AL37" s="179">
        <v>15</v>
      </c>
      <c r="AM37" s="180"/>
      <c r="AN37" s="180"/>
      <c r="AO37" s="180">
        <v>30</v>
      </c>
      <c r="AP37" s="184"/>
      <c r="AQ37" s="182" t="s">
        <v>31</v>
      </c>
      <c r="AR37" s="186">
        <v>2</v>
      </c>
      <c r="AS37" s="181"/>
      <c r="AT37" s="180"/>
      <c r="AU37" s="180"/>
      <c r="AV37" s="180"/>
      <c r="AW37" s="180"/>
      <c r="AX37" s="188"/>
      <c r="AY37" s="187"/>
    </row>
    <row r="38" spans="1:51" ht="15" customHeight="1" thickBot="1">
      <c r="A38" s="786" t="s">
        <v>94</v>
      </c>
      <c r="B38" s="787"/>
      <c r="C38" s="417">
        <f>SUM(C11:C18,C20:C37)</f>
        <v>78</v>
      </c>
      <c r="D38" s="65">
        <f>SUM(D11:D18,D20:D37)</f>
        <v>1110</v>
      </c>
      <c r="E38" s="66">
        <f>E11+E14+E16+E17+E20+E22+E23+E24+E25+E26+E27+E29+E31+E35+E37</f>
        <v>405</v>
      </c>
      <c r="F38" s="66">
        <f>SUM(F11:F18,F20:F37)</f>
        <v>150</v>
      </c>
      <c r="G38" s="66">
        <v>0</v>
      </c>
      <c r="H38" s="66">
        <f>SUM(H11:H17,H20:H37)</f>
        <v>555</v>
      </c>
      <c r="I38" s="66">
        <f>SUM(I11:I18,I20:I37)</f>
        <v>0</v>
      </c>
      <c r="J38" s="67">
        <f>J11+J20+J22+J23+J24</f>
        <v>120</v>
      </c>
      <c r="K38" s="66">
        <f>SUM(K11:K18,K20:K37)</f>
        <v>30</v>
      </c>
      <c r="L38" s="66">
        <f>SUM(L11:L18,L20:L37)</f>
        <v>0</v>
      </c>
      <c r="M38" s="66">
        <f>SUM(M11:M18,M20:M37)</f>
        <v>105</v>
      </c>
      <c r="N38" s="66">
        <v>0</v>
      </c>
      <c r="O38" s="68"/>
      <c r="P38" s="69">
        <f aca="true" t="shared" si="0" ref="P38:U38">SUM(P11:P18,P20:P37)</f>
        <v>18</v>
      </c>
      <c r="Q38" s="67">
        <f t="shared" si="0"/>
        <v>75</v>
      </c>
      <c r="R38" s="66">
        <f t="shared" si="0"/>
        <v>75</v>
      </c>
      <c r="S38" s="66">
        <f t="shared" si="0"/>
        <v>0</v>
      </c>
      <c r="T38" s="66">
        <f t="shared" si="0"/>
        <v>60</v>
      </c>
      <c r="U38" s="70">
        <f t="shared" si="0"/>
        <v>0</v>
      </c>
      <c r="V38" s="71"/>
      <c r="W38" s="69">
        <f aca="true" t="shared" si="1" ref="W38:AB38">SUM(W11:W18,W20:W37)</f>
        <v>15</v>
      </c>
      <c r="X38" s="65">
        <f t="shared" si="1"/>
        <v>105</v>
      </c>
      <c r="Y38" s="66">
        <f t="shared" si="1"/>
        <v>15</v>
      </c>
      <c r="Z38" s="66">
        <f t="shared" si="1"/>
        <v>0</v>
      </c>
      <c r="AA38" s="66">
        <f t="shared" si="1"/>
        <v>150</v>
      </c>
      <c r="AB38" s="68">
        <f t="shared" si="1"/>
        <v>0</v>
      </c>
      <c r="AC38" s="68"/>
      <c r="AD38" s="65">
        <f aca="true" t="shared" si="2" ref="AD38:AI38">SUM(AD11:AD18,AD20:AD37)</f>
        <v>18</v>
      </c>
      <c r="AE38" s="67">
        <f t="shared" si="2"/>
        <v>30</v>
      </c>
      <c r="AF38" s="66">
        <f t="shared" si="2"/>
        <v>15</v>
      </c>
      <c r="AG38" s="66">
        <f t="shared" si="2"/>
        <v>0</v>
      </c>
      <c r="AH38" s="66">
        <f t="shared" si="2"/>
        <v>135</v>
      </c>
      <c r="AI38" s="68">
        <f t="shared" si="2"/>
        <v>0</v>
      </c>
      <c r="AJ38" s="72"/>
      <c r="AK38" s="73">
        <f>SUM(AK11:AK18,AK21:AK37)</f>
        <v>14</v>
      </c>
      <c r="AL38" s="65">
        <f>SUM(AL11:AL18,AL20:AL37)</f>
        <v>75</v>
      </c>
      <c r="AM38" s="66">
        <f>SUM(AM11:AM18,AM20:AM37)</f>
        <v>15</v>
      </c>
      <c r="AN38" s="66">
        <f>SUM(AN11:AN18,AN20:AN37)</f>
        <v>0</v>
      </c>
      <c r="AO38" s="66">
        <f>SUM(AO11:AO18,AO20:AO37)</f>
        <v>75</v>
      </c>
      <c r="AP38" s="68">
        <f>SUM(AP11:AP18,AP20:AP37)</f>
        <v>0</v>
      </c>
      <c r="AQ38" s="68"/>
      <c r="AR38" s="65">
        <f>SUM(AR11:AR18,AR20:AR37)</f>
        <v>10</v>
      </c>
      <c r="AS38" s="67">
        <f>SUM(AS11:AS18,AS20:AS37)</f>
        <v>0</v>
      </c>
      <c r="AT38" s="66">
        <f>SUM(AT11:AT18,AT20:AT37)</f>
        <v>0</v>
      </c>
      <c r="AU38" s="66">
        <f>SUM(AU11:AU18,AU20:AU37)</f>
        <v>0</v>
      </c>
      <c r="AV38" s="66">
        <f>SUM(AV11:AV18,AV20:AV37)</f>
        <v>30</v>
      </c>
      <c r="AW38" s="66">
        <f>SUM(AW11:AW187)</f>
        <v>0</v>
      </c>
      <c r="AX38" s="66"/>
      <c r="AY38" s="73">
        <f>SUM(AY11:AY18,AY20:AY37)</f>
        <v>3</v>
      </c>
    </row>
    <row r="39" spans="1:51" ht="14.25" customHeight="1" thickBot="1">
      <c r="A39" s="380"/>
      <c r="B39" s="788" t="s">
        <v>110</v>
      </c>
      <c r="C39" s="711"/>
      <c r="D39" s="712"/>
      <c r="E39" s="712"/>
      <c r="F39" s="712"/>
      <c r="G39" s="712"/>
      <c r="H39" s="712"/>
      <c r="I39" s="712"/>
      <c r="J39" s="712"/>
      <c r="K39" s="712"/>
      <c r="L39" s="712"/>
      <c r="M39" s="712"/>
      <c r="N39" s="712"/>
      <c r="O39" s="712"/>
      <c r="P39" s="712"/>
      <c r="Q39" s="712"/>
      <c r="R39" s="712"/>
      <c r="S39" s="712"/>
      <c r="T39" s="712"/>
      <c r="U39" s="712"/>
      <c r="V39" s="712"/>
      <c r="W39" s="712"/>
      <c r="X39" s="712"/>
      <c r="Y39" s="712"/>
      <c r="Z39" s="712"/>
      <c r="AA39" s="712"/>
      <c r="AB39" s="712"/>
      <c r="AC39" s="712"/>
      <c r="AD39" s="712"/>
      <c r="AE39" s="712"/>
      <c r="AF39" s="712"/>
      <c r="AG39" s="712"/>
      <c r="AH39" s="712"/>
      <c r="AI39" s="712"/>
      <c r="AJ39" s="712"/>
      <c r="AK39" s="712"/>
      <c r="AL39" s="712"/>
      <c r="AM39" s="712"/>
      <c r="AN39" s="712"/>
      <c r="AO39" s="712"/>
      <c r="AP39" s="712"/>
      <c r="AQ39" s="712"/>
      <c r="AR39" s="712"/>
      <c r="AS39" s="712"/>
      <c r="AT39" s="712"/>
      <c r="AU39" s="712"/>
      <c r="AV39" s="712"/>
      <c r="AW39" s="712"/>
      <c r="AX39" s="712"/>
      <c r="AY39" s="713"/>
    </row>
    <row r="40" spans="1:51" ht="12" customHeight="1">
      <c r="A40" s="381">
        <v>27</v>
      </c>
      <c r="B40" s="367" t="s">
        <v>170</v>
      </c>
      <c r="C40" s="407">
        <v>2</v>
      </c>
      <c r="D40" s="178">
        <v>15</v>
      </c>
      <c r="E40" s="179">
        <v>15</v>
      </c>
      <c r="F40" s="180"/>
      <c r="G40" s="180"/>
      <c r="H40" s="180"/>
      <c r="I40" s="180"/>
      <c r="J40" s="181"/>
      <c r="K40" s="180"/>
      <c r="L40" s="180"/>
      <c r="M40" s="180"/>
      <c r="N40" s="184"/>
      <c r="O40" s="185"/>
      <c r="P40" s="186"/>
      <c r="Q40" s="181"/>
      <c r="R40" s="180"/>
      <c r="S40" s="180"/>
      <c r="T40" s="180"/>
      <c r="U40" s="184"/>
      <c r="V40" s="182"/>
      <c r="W40" s="183"/>
      <c r="X40" s="179">
        <v>15</v>
      </c>
      <c r="Y40" s="180"/>
      <c r="Z40" s="180"/>
      <c r="AA40" s="180"/>
      <c r="AB40" s="184"/>
      <c r="AC40" s="182" t="s">
        <v>34</v>
      </c>
      <c r="AD40" s="186">
        <v>2</v>
      </c>
      <c r="AE40" s="181"/>
      <c r="AF40" s="180"/>
      <c r="AG40" s="180"/>
      <c r="AH40" s="180"/>
      <c r="AI40" s="184"/>
      <c r="AJ40" s="182"/>
      <c r="AK40" s="183"/>
      <c r="AL40" s="179"/>
      <c r="AM40" s="180"/>
      <c r="AN40" s="180"/>
      <c r="AO40" s="180"/>
      <c r="AP40" s="184"/>
      <c r="AQ40" s="182"/>
      <c r="AR40" s="186"/>
      <c r="AS40" s="181"/>
      <c r="AT40" s="180"/>
      <c r="AU40" s="180"/>
      <c r="AV40" s="180"/>
      <c r="AW40" s="180"/>
      <c r="AX40" s="188"/>
      <c r="AY40" s="187"/>
    </row>
    <row r="41" spans="1:51" ht="12" customHeight="1">
      <c r="A41" s="381">
        <v>28</v>
      </c>
      <c r="B41" s="257" t="s">
        <v>171</v>
      </c>
      <c r="C41" s="274">
        <f>SUM(AD41)</f>
        <v>4</v>
      </c>
      <c r="D41" s="178">
        <v>30</v>
      </c>
      <c r="E41" s="179"/>
      <c r="F41" s="180"/>
      <c r="G41" s="180"/>
      <c r="H41" s="180">
        <v>30</v>
      </c>
      <c r="I41" s="180"/>
      <c r="J41" s="181"/>
      <c r="K41" s="180"/>
      <c r="L41" s="180"/>
      <c r="M41" s="180"/>
      <c r="N41" s="184"/>
      <c r="O41" s="185"/>
      <c r="P41" s="186"/>
      <c r="Q41" s="181"/>
      <c r="R41" s="180"/>
      <c r="S41" s="180"/>
      <c r="T41" s="180"/>
      <c r="U41" s="184"/>
      <c r="V41" s="182"/>
      <c r="W41" s="183"/>
      <c r="X41" s="179"/>
      <c r="Y41" s="180"/>
      <c r="Z41" s="180"/>
      <c r="AA41" s="180">
        <v>30</v>
      </c>
      <c r="AB41" s="184"/>
      <c r="AC41" s="182" t="s">
        <v>34</v>
      </c>
      <c r="AD41" s="186">
        <v>4</v>
      </c>
      <c r="AE41" s="181"/>
      <c r="AF41" s="180"/>
      <c r="AG41" s="180"/>
      <c r="AH41" s="180"/>
      <c r="AI41" s="189"/>
      <c r="AJ41" s="190"/>
      <c r="AK41" s="198"/>
      <c r="AL41" s="179"/>
      <c r="AM41" s="180"/>
      <c r="AN41" s="180"/>
      <c r="AO41" s="180"/>
      <c r="AP41" s="184"/>
      <c r="AQ41" s="182"/>
      <c r="AR41" s="186"/>
      <c r="AS41" s="181"/>
      <c r="AT41" s="180"/>
      <c r="AU41" s="180"/>
      <c r="AV41" s="180"/>
      <c r="AW41" s="180"/>
      <c r="AX41" s="188"/>
      <c r="AY41" s="187"/>
    </row>
    <row r="42" spans="1:51" ht="12" customHeight="1">
      <c r="A42" s="381">
        <v>29</v>
      </c>
      <c r="B42" s="257" t="s">
        <v>172</v>
      </c>
      <c r="C42" s="274">
        <f>SUM(AK42)</f>
        <v>2</v>
      </c>
      <c r="D42" s="178">
        <v>15</v>
      </c>
      <c r="E42" s="179">
        <v>15</v>
      </c>
      <c r="F42" s="180"/>
      <c r="G42" s="180"/>
      <c r="H42" s="180"/>
      <c r="I42" s="180"/>
      <c r="J42" s="181"/>
      <c r="K42" s="180"/>
      <c r="L42" s="180"/>
      <c r="M42" s="180"/>
      <c r="N42" s="184"/>
      <c r="O42" s="185"/>
      <c r="P42" s="186"/>
      <c r="Q42" s="181"/>
      <c r="R42" s="180"/>
      <c r="S42" s="180"/>
      <c r="T42" s="180"/>
      <c r="U42" s="184"/>
      <c r="V42" s="182"/>
      <c r="W42" s="183"/>
      <c r="X42" s="179"/>
      <c r="Y42" s="180"/>
      <c r="Z42" s="180"/>
      <c r="AA42" s="180"/>
      <c r="AB42" s="184"/>
      <c r="AC42" s="182"/>
      <c r="AD42" s="186"/>
      <c r="AE42" s="181">
        <v>15</v>
      </c>
      <c r="AF42" s="180"/>
      <c r="AG42" s="180"/>
      <c r="AH42" s="180"/>
      <c r="AI42" s="184"/>
      <c r="AJ42" s="182" t="s">
        <v>34</v>
      </c>
      <c r="AK42" s="183">
        <v>2</v>
      </c>
      <c r="AL42" s="179"/>
      <c r="AM42" s="180"/>
      <c r="AN42" s="180"/>
      <c r="AO42" s="180"/>
      <c r="AP42" s="184"/>
      <c r="AQ42" s="182"/>
      <c r="AR42" s="186"/>
      <c r="AS42" s="181"/>
      <c r="AT42" s="180"/>
      <c r="AU42" s="180"/>
      <c r="AV42" s="180"/>
      <c r="AW42" s="180"/>
      <c r="AX42" s="188"/>
      <c r="AY42" s="187"/>
    </row>
    <row r="43" spans="1:51" ht="12" customHeight="1">
      <c r="A43" s="381">
        <v>30</v>
      </c>
      <c r="B43" s="257" t="s">
        <v>173</v>
      </c>
      <c r="C43" s="274">
        <f>SUM(AK43)</f>
        <v>4</v>
      </c>
      <c r="D43" s="192">
        <v>30</v>
      </c>
      <c r="E43" s="179">
        <v>15</v>
      </c>
      <c r="F43" s="180">
        <v>15</v>
      </c>
      <c r="G43" s="180"/>
      <c r="H43" s="180"/>
      <c r="I43" s="180"/>
      <c r="J43" s="181"/>
      <c r="K43" s="180"/>
      <c r="L43" s="180"/>
      <c r="M43" s="180"/>
      <c r="N43" s="184"/>
      <c r="O43" s="185"/>
      <c r="P43" s="186"/>
      <c r="Q43" s="181"/>
      <c r="R43" s="180"/>
      <c r="S43" s="180"/>
      <c r="T43" s="180"/>
      <c r="U43" s="184"/>
      <c r="V43" s="182"/>
      <c r="W43" s="183"/>
      <c r="X43" s="179"/>
      <c r="Y43" s="180"/>
      <c r="Z43" s="180"/>
      <c r="AA43" s="180"/>
      <c r="AB43" s="184"/>
      <c r="AC43" s="182"/>
      <c r="AD43" s="186"/>
      <c r="AE43" s="181">
        <v>15</v>
      </c>
      <c r="AF43" s="180">
        <v>15</v>
      </c>
      <c r="AG43" s="180"/>
      <c r="AH43" s="180"/>
      <c r="AI43" s="184"/>
      <c r="AJ43" s="182" t="s">
        <v>34</v>
      </c>
      <c r="AK43" s="183">
        <v>4</v>
      </c>
      <c r="AL43" s="179"/>
      <c r="AM43" s="180"/>
      <c r="AN43" s="180"/>
      <c r="AO43" s="180"/>
      <c r="AP43" s="184"/>
      <c r="AQ43" s="182"/>
      <c r="AR43" s="186"/>
      <c r="AS43" s="181"/>
      <c r="AT43" s="180"/>
      <c r="AU43" s="180"/>
      <c r="AV43" s="180"/>
      <c r="AW43" s="180"/>
      <c r="AX43" s="188"/>
      <c r="AY43" s="187"/>
    </row>
    <row r="44" spans="1:51" ht="12" customHeight="1">
      <c r="A44" s="381">
        <v>31</v>
      </c>
      <c r="B44" s="258" t="s">
        <v>174</v>
      </c>
      <c r="C44" s="274">
        <f>SUM(AR44)</f>
        <v>3</v>
      </c>
      <c r="D44" s="178">
        <v>45</v>
      </c>
      <c r="E44" s="179">
        <v>15</v>
      </c>
      <c r="F44" s="180">
        <v>30</v>
      </c>
      <c r="G44" s="180"/>
      <c r="H44" s="180"/>
      <c r="I44" s="180"/>
      <c r="J44" s="181"/>
      <c r="K44" s="180"/>
      <c r="L44" s="180"/>
      <c r="M44" s="180"/>
      <c r="N44" s="184"/>
      <c r="O44" s="185"/>
      <c r="P44" s="186"/>
      <c r="Q44" s="181"/>
      <c r="R44" s="180"/>
      <c r="S44" s="180"/>
      <c r="T44" s="180"/>
      <c r="U44" s="184"/>
      <c r="V44" s="182"/>
      <c r="W44" s="183"/>
      <c r="X44" s="179"/>
      <c r="Y44" s="180"/>
      <c r="Z44" s="180"/>
      <c r="AA44" s="180"/>
      <c r="AB44" s="184"/>
      <c r="AC44" s="182"/>
      <c r="AD44" s="186"/>
      <c r="AE44" s="181"/>
      <c r="AF44" s="180"/>
      <c r="AG44" s="180"/>
      <c r="AH44" s="180"/>
      <c r="AI44" s="180"/>
      <c r="AJ44" s="182"/>
      <c r="AK44" s="194"/>
      <c r="AL44" s="179">
        <v>15</v>
      </c>
      <c r="AM44" s="180">
        <v>30</v>
      </c>
      <c r="AN44" s="180"/>
      <c r="AO44" s="180"/>
      <c r="AP44" s="184"/>
      <c r="AQ44" s="182" t="s">
        <v>31</v>
      </c>
      <c r="AR44" s="186">
        <v>3</v>
      </c>
      <c r="AS44" s="181"/>
      <c r="AT44" s="180"/>
      <c r="AU44" s="180"/>
      <c r="AV44" s="180"/>
      <c r="AW44" s="180"/>
      <c r="AX44" s="188"/>
      <c r="AY44" s="187"/>
    </row>
    <row r="45" spans="1:51" ht="12" customHeight="1">
      <c r="A45" s="381">
        <v>32</v>
      </c>
      <c r="B45" s="259" t="s">
        <v>175</v>
      </c>
      <c r="C45" s="274">
        <f>SUM(AR45)</f>
        <v>1</v>
      </c>
      <c r="D45" s="178">
        <v>30</v>
      </c>
      <c r="E45" s="179">
        <v>15</v>
      </c>
      <c r="F45" s="180">
        <v>15</v>
      </c>
      <c r="G45" s="180"/>
      <c r="H45" s="180"/>
      <c r="I45" s="180"/>
      <c r="J45" s="181"/>
      <c r="K45" s="180"/>
      <c r="L45" s="180"/>
      <c r="M45" s="180"/>
      <c r="N45" s="184"/>
      <c r="O45" s="185"/>
      <c r="P45" s="186"/>
      <c r="Q45" s="181"/>
      <c r="R45" s="180"/>
      <c r="S45" s="180"/>
      <c r="T45" s="180"/>
      <c r="U45" s="184"/>
      <c r="V45" s="182"/>
      <c r="W45" s="183"/>
      <c r="X45" s="179"/>
      <c r="Y45" s="180"/>
      <c r="Z45" s="180"/>
      <c r="AA45" s="180"/>
      <c r="AB45" s="184"/>
      <c r="AC45" s="182"/>
      <c r="AD45" s="186"/>
      <c r="AE45" s="181"/>
      <c r="AF45" s="180"/>
      <c r="AG45" s="180"/>
      <c r="AH45" s="180"/>
      <c r="AI45" s="180"/>
      <c r="AJ45" s="182"/>
      <c r="AK45" s="187"/>
      <c r="AL45" s="179">
        <v>15</v>
      </c>
      <c r="AM45" s="180">
        <v>15</v>
      </c>
      <c r="AN45" s="180"/>
      <c r="AO45" s="180"/>
      <c r="AP45" s="184"/>
      <c r="AQ45" s="182" t="s">
        <v>34</v>
      </c>
      <c r="AR45" s="186">
        <v>1</v>
      </c>
      <c r="AS45" s="181"/>
      <c r="AT45" s="180"/>
      <c r="AU45" s="180"/>
      <c r="AV45" s="180"/>
      <c r="AW45" s="180"/>
      <c r="AX45" s="188"/>
      <c r="AY45" s="187"/>
    </row>
    <row r="46" spans="1:51" ht="15" customHeight="1">
      <c r="A46" s="381">
        <v>33</v>
      </c>
      <c r="B46" s="259" t="s">
        <v>111</v>
      </c>
      <c r="C46" s="274">
        <f>SUM(AR46)</f>
        <v>2</v>
      </c>
      <c r="D46" s="178">
        <v>45</v>
      </c>
      <c r="E46" s="179">
        <v>15</v>
      </c>
      <c r="F46" s="180">
        <v>30</v>
      </c>
      <c r="G46" s="180"/>
      <c r="H46" s="180"/>
      <c r="I46" s="180"/>
      <c r="J46" s="181"/>
      <c r="K46" s="180"/>
      <c r="L46" s="180"/>
      <c r="M46" s="180"/>
      <c r="N46" s="184"/>
      <c r="O46" s="185"/>
      <c r="P46" s="186"/>
      <c r="Q46" s="181"/>
      <c r="R46" s="180"/>
      <c r="S46" s="180"/>
      <c r="T46" s="180"/>
      <c r="U46" s="184"/>
      <c r="V46" s="182"/>
      <c r="W46" s="183"/>
      <c r="X46" s="179"/>
      <c r="Y46" s="180"/>
      <c r="Z46" s="180"/>
      <c r="AA46" s="180"/>
      <c r="AB46" s="184"/>
      <c r="AC46" s="182"/>
      <c r="AD46" s="186"/>
      <c r="AE46" s="181"/>
      <c r="AF46" s="180"/>
      <c r="AG46" s="180"/>
      <c r="AH46" s="180"/>
      <c r="AI46" s="180"/>
      <c r="AJ46" s="182"/>
      <c r="AK46" s="187"/>
      <c r="AL46" s="179">
        <v>15</v>
      </c>
      <c r="AM46" s="180">
        <v>30</v>
      </c>
      <c r="AN46" s="180"/>
      <c r="AO46" s="180"/>
      <c r="AP46" s="184"/>
      <c r="AQ46" s="182" t="s">
        <v>31</v>
      </c>
      <c r="AR46" s="186">
        <v>2</v>
      </c>
      <c r="AS46" s="181"/>
      <c r="AT46" s="180"/>
      <c r="AU46" s="180"/>
      <c r="AV46" s="180"/>
      <c r="AW46" s="180"/>
      <c r="AX46" s="188"/>
      <c r="AY46" s="187"/>
    </row>
    <row r="47" spans="1:51" ht="12" customHeight="1">
      <c r="A47" s="381">
        <v>34</v>
      </c>
      <c r="B47" s="110" t="s">
        <v>176</v>
      </c>
      <c r="C47" s="274">
        <f>SUM(AY47)</f>
        <v>2</v>
      </c>
      <c r="D47" s="192">
        <v>30</v>
      </c>
      <c r="E47" s="179"/>
      <c r="F47" s="180">
        <v>30</v>
      </c>
      <c r="G47" s="180"/>
      <c r="H47" s="180"/>
      <c r="I47" s="180"/>
      <c r="J47" s="181"/>
      <c r="K47" s="180"/>
      <c r="L47" s="180"/>
      <c r="M47" s="180"/>
      <c r="N47" s="184"/>
      <c r="O47" s="185"/>
      <c r="P47" s="186"/>
      <c r="Q47" s="181"/>
      <c r="R47" s="180"/>
      <c r="S47" s="180"/>
      <c r="T47" s="180"/>
      <c r="U47" s="184"/>
      <c r="V47" s="182"/>
      <c r="W47" s="183"/>
      <c r="X47" s="179"/>
      <c r="Y47" s="180"/>
      <c r="Z47" s="180"/>
      <c r="AA47" s="180"/>
      <c r="AB47" s="184"/>
      <c r="AC47" s="182"/>
      <c r="AD47" s="186"/>
      <c r="AE47" s="181"/>
      <c r="AF47" s="180"/>
      <c r="AG47" s="180"/>
      <c r="AH47" s="180"/>
      <c r="AI47" s="180"/>
      <c r="AJ47" s="182"/>
      <c r="AK47" s="187"/>
      <c r="AL47" s="179"/>
      <c r="AM47" s="180"/>
      <c r="AN47" s="180"/>
      <c r="AO47" s="180"/>
      <c r="AP47" s="184"/>
      <c r="AQ47" s="182"/>
      <c r="AR47" s="186"/>
      <c r="AS47" s="181"/>
      <c r="AT47" s="180">
        <v>30</v>
      </c>
      <c r="AU47" s="180"/>
      <c r="AV47" s="180"/>
      <c r="AW47" s="180"/>
      <c r="AX47" s="188" t="s">
        <v>34</v>
      </c>
      <c r="AY47" s="187">
        <v>2</v>
      </c>
    </row>
    <row r="48" spans="1:51" ht="12" customHeight="1">
      <c r="A48" s="381">
        <v>35</v>
      </c>
      <c r="B48" s="110" t="s">
        <v>177</v>
      </c>
      <c r="C48" s="408">
        <f>SUM(AY48)</f>
        <v>2</v>
      </c>
      <c r="D48" s="260">
        <v>30</v>
      </c>
      <c r="E48" s="261"/>
      <c r="F48" s="195"/>
      <c r="G48" s="195"/>
      <c r="H48" s="195">
        <v>30</v>
      </c>
      <c r="I48" s="261"/>
      <c r="J48" s="262"/>
      <c r="K48" s="261"/>
      <c r="L48" s="263"/>
      <c r="M48" s="263"/>
      <c r="N48" s="195"/>
      <c r="O48" s="191"/>
      <c r="P48" s="234"/>
      <c r="Q48" s="264"/>
      <c r="R48" s="263"/>
      <c r="S48" s="263"/>
      <c r="T48" s="263"/>
      <c r="U48" s="195"/>
      <c r="V48" s="265"/>
      <c r="W48" s="233"/>
      <c r="X48" s="261"/>
      <c r="Y48" s="263"/>
      <c r="Z48" s="263"/>
      <c r="AA48" s="263"/>
      <c r="AB48" s="195"/>
      <c r="AC48" s="265"/>
      <c r="AD48" s="234"/>
      <c r="AE48" s="264"/>
      <c r="AF48" s="263"/>
      <c r="AG48" s="263"/>
      <c r="AH48" s="263"/>
      <c r="AI48" s="263"/>
      <c r="AJ48" s="265"/>
      <c r="AK48" s="266"/>
      <c r="AL48" s="261"/>
      <c r="AM48" s="263"/>
      <c r="AN48" s="263"/>
      <c r="AO48" s="263"/>
      <c r="AP48" s="195"/>
      <c r="AQ48" s="265"/>
      <c r="AR48" s="234"/>
      <c r="AS48" s="264"/>
      <c r="AT48" s="263"/>
      <c r="AU48" s="263"/>
      <c r="AV48" s="263">
        <v>30</v>
      </c>
      <c r="AW48" s="263"/>
      <c r="AX48" s="267" t="s">
        <v>34</v>
      </c>
      <c r="AY48" s="266">
        <v>2</v>
      </c>
    </row>
    <row r="49" spans="1:51" ht="14.25" customHeight="1">
      <c r="A49" s="789" t="s">
        <v>112</v>
      </c>
      <c r="B49" s="790"/>
      <c r="C49" s="74">
        <f>SUM(C40:C48)</f>
        <v>22</v>
      </c>
      <c r="D49" s="38">
        <f>D40+D41+D42+D43+D44+D45+D46+D47+D48</f>
        <v>270</v>
      </c>
      <c r="E49" s="34">
        <f>E40+E42+E43+E44+E45+E46</f>
        <v>90</v>
      </c>
      <c r="F49" s="35">
        <f>SUM(F40:F48)</f>
        <v>120</v>
      </c>
      <c r="G49" s="35">
        <f>G40+G41+G42+G43+G44+G45+G46+G47+G48</f>
        <v>0</v>
      </c>
      <c r="H49" s="37">
        <v>60</v>
      </c>
      <c r="I49" s="34">
        <f>SUM(I40:I48)</f>
        <v>0</v>
      </c>
      <c r="J49" s="75">
        <f>SUM(J40:J48)</f>
        <v>0</v>
      </c>
      <c r="K49" s="34">
        <f>SUM(K40:K48)</f>
        <v>0</v>
      </c>
      <c r="L49" s="35">
        <f>SUM(L40:L48)</f>
        <v>0</v>
      </c>
      <c r="M49" s="35">
        <f>SUM(M40:M48)</f>
        <v>0</v>
      </c>
      <c r="N49" s="37">
        <f>SUM(N41:N48)</f>
        <v>0</v>
      </c>
      <c r="O49" s="38"/>
      <c r="P49" s="34">
        <f aca="true" t="shared" si="3" ref="P49:U49">SUM(P40:P48)</f>
        <v>0</v>
      </c>
      <c r="Q49" s="36">
        <f t="shared" si="3"/>
        <v>0</v>
      </c>
      <c r="R49" s="35">
        <f t="shared" si="3"/>
        <v>0</v>
      </c>
      <c r="S49" s="35">
        <f t="shared" si="3"/>
        <v>0</v>
      </c>
      <c r="T49" s="35">
        <f t="shared" si="3"/>
        <v>0</v>
      </c>
      <c r="U49" s="37">
        <f t="shared" si="3"/>
        <v>0</v>
      </c>
      <c r="V49" s="38"/>
      <c r="W49" s="33">
        <f aca="true" t="shared" si="4" ref="W49:AB49">SUM(W40:W48)</f>
        <v>0</v>
      </c>
      <c r="X49" s="34">
        <f t="shared" si="4"/>
        <v>15</v>
      </c>
      <c r="Y49" s="35">
        <f t="shared" si="4"/>
        <v>0</v>
      </c>
      <c r="Z49" s="35">
        <f t="shared" si="4"/>
        <v>0</v>
      </c>
      <c r="AA49" s="35">
        <f t="shared" si="4"/>
        <v>30</v>
      </c>
      <c r="AB49" s="37">
        <f t="shared" si="4"/>
        <v>0</v>
      </c>
      <c r="AC49" s="37"/>
      <c r="AD49" s="34">
        <f aca="true" t="shared" si="5" ref="AD49:AI49">SUM(AD40:AD48)</f>
        <v>6</v>
      </c>
      <c r="AE49" s="36">
        <f t="shared" si="5"/>
        <v>30</v>
      </c>
      <c r="AF49" s="35">
        <f t="shared" si="5"/>
        <v>15</v>
      </c>
      <c r="AG49" s="35">
        <f t="shared" si="5"/>
        <v>0</v>
      </c>
      <c r="AH49" s="35">
        <f t="shared" si="5"/>
        <v>0</v>
      </c>
      <c r="AI49" s="37">
        <f t="shared" si="5"/>
        <v>0</v>
      </c>
      <c r="AJ49" s="38"/>
      <c r="AK49" s="39">
        <f aca="true" t="shared" si="6" ref="AK49:AP49">SUM(AK40:AK48)</f>
        <v>6</v>
      </c>
      <c r="AL49" s="34">
        <f t="shared" si="6"/>
        <v>45</v>
      </c>
      <c r="AM49" s="35">
        <f t="shared" si="6"/>
        <v>75</v>
      </c>
      <c r="AN49" s="35">
        <f t="shared" si="6"/>
        <v>0</v>
      </c>
      <c r="AO49" s="35">
        <f t="shared" si="6"/>
        <v>0</v>
      </c>
      <c r="AP49" s="37">
        <f t="shared" si="6"/>
        <v>0</v>
      </c>
      <c r="AQ49" s="37"/>
      <c r="AR49" s="34">
        <f aca="true" t="shared" si="7" ref="AR49:AW49">SUM(AR40:AR48)</f>
        <v>6</v>
      </c>
      <c r="AS49" s="36">
        <f t="shared" si="7"/>
        <v>0</v>
      </c>
      <c r="AT49" s="35">
        <f t="shared" si="7"/>
        <v>30</v>
      </c>
      <c r="AU49" s="35">
        <f t="shared" si="7"/>
        <v>0</v>
      </c>
      <c r="AV49" s="35">
        <f t="shared" si="7"/>
        <v>30</v>
      </c>
      <c r="AW49" s="35">
        <f t="shared" si="7"/>
        <v>0</v>
      </c>
      <c r="AX49" s="35"/>
      <c r="AY49" s="39">
        <f>SUM(AY40:AY48)</f>
        <v>4</v>
      </c>
    </row>
    <row r="50" spans="1:51" ht="12" customHeight="1" thickBot="1">
      <c r="A50" s="784" t="s">
        <v>195</v>
      </c>
      <c r="B50" s="785"/>
      <c r="C50" s="40">
        <f aca="true" t="shared" si="8" ref="C50:N50">SUM(C38,C49)</f>
        <v>100</v>
      </c>
      <c r="D50" s="41">
        <f t="shared" si="8"/>
        <v>1380</v>
      </c>
      <c r="E50" s="42">
        <f>E38+E49</f>
        <v>495</v>
      </c>
      <c r="F50" s="43">
        <f>F38+F49</f>
        <v>270</v>
      </c>
      <c r="G50" s="43">
        <f t="shared" si="8"/>
        <v>0</v>
      </c>
      <c r="H50" s="43">
        <f t="shared" si="8"/>
        <v>615</v>
      </c>
      <c r="I50" s="43">
        <f t="shared" si="8"/>
        <v>0</v>
      </c>
      <c r="J50" s="44">
        <f t="shared" si="8"/>
        <v>120</v>
      </c>
      <c r="K50" s="42">
        <f t="shared" si="8"/>
        <v>30</v>
      </c>
      <c r="L50" s="43">
        <f t="shared" si="8"/>
        <v>0</v>
      </c>
      <c r="M50" s="43">
        <f t="shared" si="8"/>
        <v>105</v>
      </c>
      <c r="N50" s="43">
        <f t="shared" si="8"/>
        <v>0</v>
      </c>
      <c r="O50" s="42"/>
      <c r="P50" s="45">
        <f aca="true" t="shared" si="9" ref="P50:U50">SUM(P38,P49)</f>
        <v>18</v>
      </c>
      <c r="Q50" s="44">
        <f t="shared" si="9"/>
        <v>75</v>
      </c>
      <c r="R50" s="42">
        <f t="shared" si="9"/>
        <v>75</v>
      </c>
      <c r="S50" s="43">
        <f t="shared" si="9"/>
        <v>0</v>
      </c>
      <c r="T50" s="43">
        <f t="shared" si="9"/>
        <v>60</v>
      </c>
      <c r="U50" s="42">
        <f t="shared" si="9"/>
        <v>0</v>
      </c>
      <c r="V50" s="41"/>
      <c r="W50" s="45">
        <f aca="true" t="shared" si="10" ref="W50:AB50">SUM(W38,W49)</f>
        <v>15</v>
      </c>
      <c r="X50" s="41">
        <f t="shared" si="10"/>
        <v>120</v>
      </c>
      <c r="Y50" s="42">
        <f t="shared" si="10"/>
        <v>15</v>
      </c>
      <c r="Z50" s="43">
        <f t="shared" si="10"/>
        <v>0</v>
      </c>
      <c r="AA50" s="43">
        <f t="shared" si="10"/>
        <v>180</v>
      </c>
      <c r="AB50" s="42">
        <f t="shared" si="10"/>
        <v>0</v>
      </c>
      <c r="AC50" s="42"/>
      <c r="AD50" s="46">
        <f aca="true" t="shared" si="11" ref="AD50:AI50">SUM(AD38,AD49)</f>
        <v>24</v>
      </c>
      <c r="AE50" s="44">
        <f t="shared" si="11"/>
        <v>60</v>
      </c>
      <c r="AF50" s="42">
        <f t="shared" si="11"/>
        <v>30</v>
      </c>
      <c r="AG50" s="43">
        <f t="shared" si="11"/>
        <v>0</v>
      </c>
      <c r="AH50" s="43">
        <f t="shared" si="11"/>
        <v>135</v>
      </c>
      <c r="AI50" s="42">
        <f t="shared" si="11"/>
        <v>0</v>
      </c>
      <c r="AJ50" s="41"/>
      <c r="AK50" s="47">
        <f aca="true" t="shared" si="12" ref="AK50:AP50">SUM(AK38,AK49)</f>
        <v>20</v>
      </c>
      <c r="AL50" s="41">
        <f t="shared" si="12"/>
        <v>120</v>
      </c>
      <c r="AM50" s="42">
        <f t="shared" si="12"/>
        <v>90</v>
      </c>
      <c r="AN50" s="43">
        <f t="shared" si="12"/>
        <v>0</v>
      </c>
      <c r="AO50" s="43">
        <f t="shared" si="12"/>
        <v>75</v>
      </c>
      <c r="AP50" s="42">
        <f t="shared" si="12"/>
        <v>0</v>
      </c>
      <c r="AQ50" s="42"/>
      <c r="AR50" s="46">
        <f>SUM(B39,AR38,AR49)</f>
        <v>16</v>
      </c>
      <c r="AS50" s="44">
        <f>SUM(AS38,AS49)</f>
        <v>0</v>
      </c>
      <c r="AT50" s="42">
        <f>SUM(AT38,AT49)</f>
        <v>30</v>
      </c>
      <c r="AU50" s="43">
        <f>SUM(AU38,AU49)</f>
        <v>0</v>
      </c>
      <c r="AV50" s="43">
        <f>SUM(AV38,AV49)</f>
        <v>60</v>
      </c>
      <c r="AW50" s="43">
        <f>SUM(AW38,AW49)</f>
        <v>0</v>
      </c>
      <c r="AX50" s="43"/>
      <c r="AY50" s="47">
        <f>SUM(AY38,AY49)</f>
        <v>7</v>
      </c>
    </row>
    <row r="51" spans="1:51" ht="12" customHeight="1" thickBot="1">
      <c r="A51" s="766" t="s">
        <v>96</v>
      </c>
      <c r="B51" s="767"/>
      <c r="C51" s="767"/>
      <c r="D51" s="767"/>
      <c r="E51" s="767"/>
      <c r="F51" s="767"/>
      <c r="G51" s="767"/>
      <c r="H51" s="767"/>
      <c r="I51" s="767"/>
      <c r="J51" s="698"/>
      <c r="K51" s="698"/>
      <c r="L51" s="698"/>
      <c r="M51" s="698"/>
      <c r="N51" s="698"/>
      <c r="O51" s="698"/>
      <c r="P51" s="698"/>
      <c r="Q51" s="767"/>
      <c r="R51" s="767"/>
      <c r="S51" s="767"/>
      <c r="T51" s="767"/>
      <c r="U51" s="767"/>
      <c r="V51" s="767"/>
      <c r="W51" s="767"/>
      <c r="X51" s="767"/>
      <c r="Y51" s="767"/>
      <c r="Z51" s="767"/>
      <c r="AA51" s="767"/>
      <c r="AB51" s="767"/>
      <c r="AC51" s="767"/>
      <c r="AD51" s="767"/>
      <c r="AE51" s="767"/>
      <c r="AF51" s="767"/>
      <c r="AG51" s="767"/>
      <c r="AH51" s="767"/>
      <c r="AI51" s="767"/>
      <c r="AJ51" s="767"/>
      <c r="AK51" s="767"/>
      <c r="AL51" s="767"/>
      <c r="AM51" s="767"/>
      <c r="AN51" s="767"/>
      <c r="AO51" s="767"/>
      <c r="AP51" s="767"/>
      <c r="AQ51" s="767"/>
      <c r="AR51" s="767"/>
      <c r="AS51" s="767"/>
      <c r="AT51" s="767"/>
      <c r="AU51" s="767"/>
      <c r="AV51" s="767"/>
      <c r="AW51" s="767"/>
      <c r="AX51" s="767"/>
      <c r="AY51" s="768"/>
    </row>
    <row r="52" spans="1:51" ht="12" customHeight="1" thickBot="1">
      <c r="A52" s="176">
        <v>36</v>
      </c>
      <c r="B52" s="235" t="s">
        <v>36</v>
      </c>
      <c r="C52" s="415">
        <v>8</v>
      </c>
      <c r="D52" s="433">
        <v>120</v>
      </c>
      <c r="E52" s="420"/>
      <c r="F52" s="420"/>
      <c r="G52" s="420"/>
      <c r="H52" s="420">
        <v>120</v>
      </c>
      <c r="I52" s="428"/>
      <c r="J52" s="419"/>
      <c r="K52" s="420"/>
      <c r="L52" s="420"/>
      <c r="M52" s="420"/>
      <c r="N52" s="420"/>
      <c r="O52" s="425"/>
      <c r="P52" s="424"/>
      <c r="Q52" s="419"/>
      <c r="R52" s="421"/>
      <c r="S52" s="421"/>
      <c r="T52" s="422"/>
      <c r="U52" s="422"/>
      <c r="V52" s="430"/>
      <c r="W52" s="431"/>
      <c r="X52" s="419"/>
      <c r="Y52" s="420"/>
      <c r="Z52" s="420"/>
      <c r="AA52" s="420">
        <v>30</v>
      </c>
      <c r="AB52" s="421"/>
      <c r="AC52" s="425" t="s">
        <v>34</v>
      </c>
      <c r="AD52" s="424">
        <v>2</v>
      </c>
      <c r="AE52" s="419"/>
      <c r="AF52" s="420"/>
      <c r="AG52" s="420"/>
      <c r="AH52" s="420">
        <v>30</v>
      </c>
      <c r="AI52" s="421"/>
      <c r="AJ52" s="423" t="s">
        <v>34</v>
      </c>
      <c r="AK52" s="426">
        <v>2</v>
      </c>
      <c r="AL52" s="419"/>
      <c r="AM52" s="420"/>
      <c r="AN52" s="420"/>
      <c r="AO52" s="421">
        <v>30</v>
      </c>
      <c r="AP52" s="422"/>
      <c r="AQ52" s="425" t="s">
        <v>34</v>
      </c>
      <c r="AR52" s="426">
        <v>2</v>
      </c>
      <c r="AS52" s="419"/>
      <c r="AT52" s="420"/>
      <c r="AU52" s="420"/>
      <c r="AV52" s="420">
        <v>30</v>
      </c>
      <c r="AW52" s="421"/>
      <c r="AX52" s="425" t="s">
        <v>31</v>
      </c>
      <c r="AY52" s="426">
        <v>2</v>
      </c>
    </row>
    <row r="53" spans="1:51" ht="12" customHeight="1" thickBot="1">
      <c r="A53" s="150">
        <v>37</v>
      </c>
      <c r="B53" s="151" t="s">
        <v>197</v>
      </c>
      <c r="C53" s="290">
        <f>SUM(P53,W53,AD53,AK53,AR53,AY53)</f>
        <v>42</v>
      </c>
      <c r="D53" s="174">
        <f>SUM(M53,T53,AA53,AH53,AO53,AV53)</f>
        <v>480</v>
      </c>
      <c r="E53" s="106"/>
      <c r="F53" s="106"/>
      <c r="G53" s="106"/>
      <c r="H53" s="106">
        <v>480</v>
      </c>
      <c r="I53" s="207"/>
      <c r="J53" s="227"/>
      <c r="K53" s="160"/>
      <c r="L53" s="160"/>
      <c r="M53" s="160">
        <v>120</v>
      </c>
      <c r="N53" s="160"/>
      <c r="O53" s="107" t="s">
        <v>34</v>
      </c>
      <c r="P53" s="206">
        <v>12</v>
      </c>
      <c r="Q53" s="227"/>
      <c r="R53" s="160"/>
      <c r="S53" s="160"/>
      <c r="T53" s="160">
        <v>120</v>
      </c>
      <c r="U53" s="160"/>
      <c r="V53" s="107" t="s">
        <v>34</v>
      </c>
      <c r="W53" s="206">
        <v>12</v>
      </c>
      <c r="X53" s="227"/>
      <c r="Y53" s="160"/>
      <c r="Z53" s="160"/>
      <c r="AA53" s="160">
        <v>60</v>
      </c>
      <c r="AB53" s="160"/>
      <c r="AC53" s="107" t="s">
        <v>34</v>
      </c>
      <c r="AD53" s="206">
        <v>4</v>
      </c>
      <c r="AE53" s="227"/>
      <c r="AF53" s="160"/>
      <c r="AG53" s="160"/>
      <c r="AH53" s="160">
        <v>60</v>
      </c>
      <c r="AI53" s="160"/>
      <c r="AJ53" s="107" t="s">
        <v>34</v>
      </c>
      <c r="AK53" s="206">
        <v>4</v>
      </c>
      <c r="AL53" s="227"/>
      <c r="AM53" s="160"/>
      <c r="AN53" s="160"/>
      <c r="AO53" s="160">
        <v>90</v>
      </c>
      <c r="AP53" s="160"/>
      <c r="AQ53" s="107" t="s">
        <v>34</v>
      </c>
      <c r="AR53" s="206">
        <v>6</v>
      </c>
      <c r="AS53" s="227"/>
      <c r="AT53" s="160"/>
      <c r="AU53" s="160"/>
      <c r="AV53" s="160">
        <v>30</v>
      </c>
      <c r="AW53" s="160"/>
      <c r="AX53" s="107" t="s">
        <v>34</v>
      </c>
      <c r="AY53" s="215">
        <v>4</v>
      </c>
    </row>
    <row r="54" spans="1:51" ht="12" customHeight="1" thickBot="1">
      <c r="A54" s="152">
        <v>38</v>
      </c>
      <c r="B54" s="153" t="s">
        <v>156</v>
      </c>
      <c r="C54" s="154">
        <f>SUM(P54,W54,AD54,AK54,AR54,AY54)</f>
        <v>9</v>
      </c>
      <c r="D54" s="434">
        <f>SUM(E54:I54)</f>
        <v>60</v>
      </c>
      <c r="E54" s="98"/>
      <c r="F54" s="98"/>
      <c r="G54" s="98"/>
      <c r="H54" s="98"/>
      <c r="I54" s="429">
        <v>60</v>
      </c>
      <c r="J54" s="102"/>
      <c r="K54" s="98"/>
      <c r="L54" s="98"/>
      <c r="M54" s="98"/>
      <c r="N54" s="99"/>
      <c r="O54" s="103"/>
      <c r="P54" s="108"/>
      <c r="Q54" s="102"/>
      <c r="R54" s="98"/>
      <c r="S54" s="98"/>
      <c r="T54" s="98"/>
      <c r="U54" s="99"/>
      <c r="V54" s="100"/>
      <c r="W54" s="156"/>
      <c r="X54" s="102"/>
      <c r="Y54" s="98"/>
      <c r="Z54" s="98"/>
      <c r="AA54" s="98"/>
      <c r="AB54" s="99"/>
      <c r="AC54" s="100"/>
      <c r="AD54" s="108"/>
      <c r="AE54" s="102"/>
      <c r="AF54" s="98"/>
      <c r="AG54" s="98"/>
      <c r="AH54" s="98"/>
      <c r="AI54" s="157"/>
      <c r="AJ54" s="158"/>
      <c r="AK54" s="159"/>
      <c r="AL54" s="102"/>
      <c r="AM54" s="98"/>
      <c r="AN54" s="98"/>
      <c r="AO54" s="98"/>
      <c r="AP54" s="99">
        <v>30</v>
      </c>
      <c r="AQ54" s="100" t="s">
        <v>34</v>
      </c>
      <c r="AR54" s="617">
        <v>4</v>
      </c>
      <c r="AS54" s="102"/>
      <c r="AT54" s="98"/>
      <c r="AU54" s="98"/>
      <c r="AV54" s="98"/>
      <c r="AW54" s="98">
        <v>30</v>
      </c>
      <c r="AX54" s="105" t="s">
        <v>34</v>
      </c>
      <c r="AY54" s="104">
        <v>5</v>
      </c>
    </row>
    <row r="55" spans="1:51" ht="12" customHeight="1" thickBot="1">
      <c r="A55" s="776" t="s">
        <v>97</v>
      </c>
      <c r="B55" s="777"/>
      <c r="C55" s="48">
        <f aca="true" t="shared" si="13" ref="C55:N55">SUM(C52:C54)</f>
        <v>59</v>
      </c>
      <c r="D55" s="52">
        <f t="shared" si="13"/>
        <v>660</v>
      </c>
      <c r="E55" s="50">
        <f t="shared" si="13"/>
        <v>0</v>
      </c>
      <c r="F55" s="51">
        <f t="shared" si="13"/>
        <v>0</v>
      </c>
      <c r="G55" s="51">
        <f t="shared" si="13"/>
        <v>0</v>
      </c>
      <c r="H55" s="51">
        <f t="shared" si="13"/>
        <v>600</v>
      </c>
      <c r="I55" s="54">
        <f t="shared" si="13"/>
        <v>60</v>
      </c>
      <c r="J55" s="52">
        <f t="shared" si="13"/>
        <v>0</v>
      </c>
      <c r="K55" s="50">
        <f t="shared" si="13"/>
        <v>0</v>
      </c>
      <c r="L55" s="51">
        <f t="shared" si="13"/>
        <v>0</v>
      </c>
      <c r="M55" s="51">
        <f t="shared" si="13"/>
        <v>120</v>
      </c>
      <c r="N55" s="50">
        <f t="shared" si="13"/>
        <v>0</v>
      </c>
      <c r="O55" s="49"/>
      <c r="P55" s="53">
        <f aca="true" t="shared" si="14" ref="P55:U55">SUM(P52:P54)</f>
        <v>12</v>
      </c>
      <c r="Q55" s="52">
        <f t="shared" si="14"/>
        <v>0</v>
      </c>
      <c r="R55" s="50">
        <f t="shared" si="14"/>
        <v>0</v>
      </c>
      <c r="S55" s="51">
        <f t="shared" si="14"/>
        <v>0</v>
      </c>
      <c r="T55" s="51">
        <f t="shared" si="14"/>
        <v>120</v>
      </c>
      <c r="U55" s="50">
        <f t="shared" si="14"/>
        <v>0</v>
      </c>
      <c r="V55" s="50"/>
      <c r="W55" s="53">
        <f aca="true" t="shared" si="15" ref="W55:AB55">SUM(W52:W54)</f>
        <v>12</v>
      </c>
      <c r="X55" s="52">
        <f t="shared" si="15"/>
        <v>0</v>
      </c>
      <c r="Y55" s="50">
        <f t="shared" si="15"/>
        <v>0</v>
      </c>
      <c r="Z55" s="51">
        <f t="shared" si="15"/>
        <v>0</v>
      </c>
      <c r="AA55" s="51">
        <f t="shared" si="15"/>
        <v>90</v>
      </c>
      <c r="AB55" s="50">
        <f t="shared" si="15"/>
        <v>0</v>
      </c>
      <c r="AC55" s="50"/>
      <c r="AD55" s="53">
        <f aca="true" t="shared" si="16" ref="AD55:AI55">SUM(AD52:AD54)</f>
        <v>6</v>
      </c>
      <c r="AE55" s="52">
        <f t="shared" si="16"/>
        <v>0</v>
      </c>
      <c r="AF55" s="50">
        <f t="shared" si="16"/>
        <v>0</v>
      </c>
      <c r="AG55" s="51">
        <f t="shared" si="16"/>
        <v>0</v>
      </c>
      <c r="AH55" s="51">
        <f t="shared" si="16"/>
        <v>90</v>
      </c>
      <c r="AI55" s="50">
        <f t="shared" si="16"/>
        <v>0</v>
      </c>
      <c r="AJ55" s="49"/>
      <c r="AK55" s="54">
        <f aca="true" t="shared" si="17" ref="AK55:AP55">SUM(AK52:AK54)</f>
        <v>6</v>
      </c>
      <c r="AL55" s="52">
        <f t="shared" si="17"/>
        <v>0</v>
      </c>
      <c r="AM55" s="50">
        <f t="shared" si="17"/>
        <v>0</v>
      </c>
      <c r="AN55" s="51">
        <f t="shared" si="17"/>
        <v>0</v>
      </c>
      <c r="AO55" s="51">
        <f t="shared" si="17"/>
        <v>120</v>
      </c>
      <c r="AP55" s="50">
        <f t="shared" si="17"/>
        <v>30</v>
      </c>
      <c r="AQ55" s="50"/>
      <c r="AR55" s="53">
        <f aca="true" t="shared" si="18" ref="AR55:AW55">SUM(AR52:AR54)</f>
        <v>12</v>
      </c>
      <c r="AS55" s="52">
        <f t="shared" si="18"/>
        <v>0</v>
      </c>
      <c r="AT55" s="50">
        <f t="shared" si="18"/>
        <v>0</v>
      </c>
      <c r="AU55" s="51">
        <f t="shared" si="18"/>
        <v>0</v>
      </c>
      <c r="AV55" s="51">
        <f t="shared" si="18"/>
        <v>60</v>
      </c>
      <c r="AW55" s="51">
        <f t="shared" si="18"/>
        <v>30</v>
      </c>
      <c r="AX55" s="51"/>
      <c r="AY55" s="54">
        <f>SUM(AY52:AY54)</f>
        <v>11</v>
      </c>
    </row>
    <row r="56" spans="1:51" ht="12" customHeight="1" thickBot="1">
      <c r="A56" s="769" t="s">
        <v>113</v>
      </c>
      <c r="B56" s="770"/>
      <c r="C56" s="22">
        <f>C38+C49+C55</f>
        <v>159</v>
      </c>
      <c r="D56" s="26">
        <f>D50+D55</f>
        <v>2040</v>
      </c>
      <c r="E56" s="24">
        <f aca="true" t="shared" si="19" ref="E56:N56">SUM(E50,E55)</f>
        <v>495</v>
      </c>
      <c r="F56" s="25">
        <f t="shared" si="19"/>
        <v>270</v>
      </c>
      <c r="G56" s="25">
        <f t="shared" si="19"/>
        <v>0</v>
      </c>
      <c r="H56" s="25">
        <f t="shared" si="19"/>
        <v>1215</v>
      </c>
      <c r="I56" s="29">
        <f t="shared" si="19"/>
        <v>60</v>
      </c>
      <c r="J56" s="26">
        <f t="shared" si="19"/>
        <v>120</v>
      </c>
      <c r="K56" s="24">
        <f t="shared" si="19"/>
        <v>30</v>
      </c>
      <c r="L56" s="25">
        <f t="shared" si="19"/>
        <v>0</v>
      </c>
      <c r="M56" s="25">
        <f t="shared" si="19"/>
        <v>225</v>
      </c>
      <c r="N56" s="24">
        <f t="shared" si="19"/>
        <v>0</v>
      </c>
      <c r="O56" s="23"/>
      <c r="P56" s="28">
        <f aca="true" t="shared" si="20" ref="P56:U56">SUM(P50,P55)</f>
        <v>30</v>
      </c>
      <c r="Q56" s="26">
        <f t="shared" si="20"/>
        <v>75</v>
      </c>
      <c r="R56" s="24">
        <f t="shared" si="20"/>
        <v>75</v>
      </c>
      <c r="S56" s="25">
        <f t="shared" si="20"/>
        <v>0</v>
      </c>
      <c r="T56" s="25">
        <f t="shared" si="20"/>
        <v>180</v>
      </c>
      <c r="U56" s="24">
        <f t="shared" si="20"/>
        <v>0</v>
      </c>
      <c r="V56" s="24"/>
      <c r="W56" s="28">
        <f aca="true" t="shared" si="21" ref="W56:AB56">SUM(W50,W55)</f>
        <v>27</v>
      </c>
      <c r="X56" s="26">
        <f t="shared" si="21"/>
        <v>120</v>
      </c>
      <c r="Y56" s="24">
        <f t="shared" si="21"/>
        <v>15</v>
      </c>
      <c r="Z56" s="25">
        <f t="shared" si="21"/>
        <v>0</v>
      </c>
      <c r="AA56" s="25">
        <f t="shared" si="21"/>
        <v>270</v>
      </c>
      <c r="AB56" s="24">
        <f t="shared" si="21"/>
        <v>0</v>
      </c>
      <c r="AC56" s="24"/>
      <c r="AD56" s="28">
        <f aca="true" t="shared" si="22" ref="AD56:AI56">SUM(AD50,AD55)</f>
        <v>30</v>
      </c>
      <c r="AE56" s="26">
        <f t="shared" si="22"/>
        <v>60</v>
      </c>
      <c r="AF56" s="24">
        <f t="shared" si="22"/>
        <v>30</v>
      </c>
      <c r="AG56" s="25">
        <f t="shared" si="22"/>
        <v>0</v>
      </c>
      <c r="AH56" s="25">
        <f t="shared" si="22"/>
        <v>225</v>
      </c>
      <c r="AI56" s="24">
        <f t="shared" si="22"/>
        <v>0</v>
      </c>
      <c r="AJ56" s="23"/>
      <c r="AK56" s="29">
        <f aca="true" t="shared" si="23" ref="AK56:AP56">SUM(AK50,AK55)</f>
        <v>26</v>
      </c>
      <c r="AL56" s="26">
        <f t="shared" si="23"/>
        <v>120</v>
      </c>
      <c r="AM56" s="24">
        <f t="shared" si="23"/>
        <v>90</v>
      </c>
      <c r="AN56" s="25">
        <f t="shared" si="23"/>
        <v>0</v>
      </c>
      <c r="AO56" s="25">
        <f t="shared" si="23"/>
        <v>195</v>
      </c>
      <c r="AP56" s="24">
        <f t="shared" si="23"/>
        <v>30</v>
      </c>
      <c r="AQ56" s="24"/>
      <c r="AR56" s="28">
        <f aca="true" t="shared" si="24" ref="AR56:AW56">SUM(AR50,AR55)</f>
        <v>28</v>
      </c>
      <c r="AS56" s="26">
        <f t="shared" si="24"/>
        <v>0</v>
      </c>
      <c r="AT56" s="24">
        <f t="shared" si="24"/>
        <v>30</v>
      </c>
      <c r="AU56" s="25">
        <f t="shared" si="24"/>
        <v>0</v>
      </c>
      <c r="AV56" s="25">
        <f t="shared" si="24"/>
        <v>120</v>
      </c>
      <c r="AW56" s="25">
        <f t="shared" si="24"/>
        <v>30</v>
      </c>
      <c r="AX56" s="25"/>
      <c r="AY56" s="29">
        <f>SUM(AY50,AY55)</f>
        <v>18</v>
      </c>
    </row>
    <row r="57" spans="1:51" ht="12" customHeight="1" thickBot="1">
      <c r="A57" s="771" t="s">
        <v>10</v>
      </c>
      <c r="B57" s="772"/>
      <c r="C57" s="772"/>
      <c r="D57" s="772"/>
      <c r="E57" s="772"/>
      <c r="F57" s="772"/>
      <c r="G57" s="772"/>
      <c r="H57" s="772"/>
      <c r="I57" s="772"/>
      <c r="J57" s="773">
        <f>J56+K56+L56+M56+N56</f>
        <v>375</v>
      </c>
      <c r="K57" s="774"/>
      <c r="L57" s="774"/>
      <c r="M57" s="774"/>
      <c r="N57" s="774"/>
      <c r="O57" s="774"/>
      <c r="P57" s="775"/>
      <c r="Q57" s="773">
        <f>Q56+R56+S56+T56+U56</f>
        <v>330</v>
      </c>
      <c r="R57" s="774"/>
      <c r="S57" s="774"/>
      <c r="T57" s="774"/>
      <c r="U57" s="774"/>
      <c r="V57" s="774"/>
      <c r="W57" s="775"/>
      <c r="X57" s="774">
        <f>X56+Y56+Z56+AA56+AB56</f>
        <v>405</v>
      </c>
      <c r="Y57" s="774"/>
      <c r="Z57" s="774"/>
      <c r="AA57" s="774"/>
      <c r="AB57" s="774"/>
      <c r="AC57" s="774"/>
      <c r="AD57" s="775"/>
      <c r="AE57" s="773">
        <f>AE56+AF56+AG56+AH56+AI56+AJ56</f>
        <v>315</v>
      </c>
      <c r="AF57" s="774"/>
      <c r="AG57" s="774"/>
      <c r="AH57" s="774"/>
      <c r="AI57" s="774"/>
      <c r="AJ57" s="774"/>
      <c r="AK57" s="775"/>
      <c r="AL57" s="773">
        <f>AL56+AM56+AN56+AO56+AP56+AQ56</f>
        <v>435</v>
      </c>
      <c r="AM57" s="774"/>
      <c r="AN57" s="774"/>
      <c r="AO57" s="774"/>
      <c r="AP57" s="774"/>
      <c r="AQ57" s="774"/>
      <c r="AR57" s="775"/>
      <c r="AS57" s="773">
        <v>180</v>
      </c>
      <c r="AT57" s="774"/>
      <c r="AU57" s="774"/>
      <c r="AV57" s="774"/>
      <c r="AW57" s="774"/>
      <c r="AX57" s="774"/>
      <c r="AY57" s="775"/>
    </row>
    <row r="58" spans="1:51" ht="12.75" customHeight="1" thickBot="1">
      <c r="A58" s="379"/>
      <c r="B58" s="369" t="s">
        <v>22</v>
      </c>
      <c r="C58" s="271">
        <v>4</v>
      </c>
      <c r="D58" s="688" t="s">
        <v>203</v>
      </c>
      <c r="E58" s="778"/>
      <c r="F58" s="778"/>
      <c r="G58" s="778"/>
      <c r="H58" s="778"/>
      <c r="I58" s="779"/>
      <c r="J58" s="269"/>
      <c r="K58" s="371"/>
      <c r="L58" s="372"/>
      <c r="M58" s="372"/>
      <c r="N58" s="372"/>
      <c r="O58" s="372"/>
      <c r="P58" s="373"/>
      <c r="Q58" s="269"/>
      <c r="R58" s="371"/>
      <c r="S58" s="372"/>
      <c r="T58" s="372"/>
      <c r="U58" s="372"/>
      <c r="V58" s="372"/>
      <c r="W58" s="373"/>
      <c r="X58" s="269"/>
      <c r="Y58" s="371"/>
      <c r="Z58" s="372"/>
      <c r="AA58" s="372"/>
      <c r="AB58" s="372"/>
      <c r="AC58" s="372"/>
      <c r="AD58" s="373"/>
      <c r="AE58" s="269">
        <v>4</v>
      </c>
      <c r="AF58" s="749">
        <v>90</v>
      </c>
      <c r="AG58" s="686"/>
      <c r="AH58" s="686"/>
      <c r="AI58" s="686"/>
      <c r="AJ58" s="686"/>
      <c r="AK58" s="687"/>
      <c r="AL58" s="301"/>
      <c r="AM58" s="375"/>
      <c r="AN58" s="375"/>
      <c r="AO58" s="375"/>
      <c r="AP58" s="375"/>
      <c r="AQ58" s="375"/>
      <c r="AR58" s="376"/>
      <c r="AS58" s="269"/>
      <c r="AT58" s="371"/>
      <c r="AU58" s="372"/>
      <c r="AV58" s="372"/>
      <c r="AW58" s="372"/>
      <c r="AX58" s="372"/>
      <c r="AY58" s="373"/>
    </row>
    <row r="59" spans="1:51" ht="15.75" customHeight="1" thickBot="1">
      <c r="A59" s="379"/>
      <c r="B59" s="366" t="s">
        <v>25</v>
      </c>
      <c r="C59" s="271">
        <v>6</v>
      </c>
      <c r="D59" s="374"/>
      <c r="E59" s="375"/>
      <c r="F59" s="375"/>
      <c r="G59" s="375"/>
      <c r="H59" s="375"/>
      <c r="I59" s="376"/>
      <c r="J59" s="269"/>
      <c r="K59" s="371"/>
      <c r="L59" s="372"/>
      <c r="M59" s="372"/>
      <c r="N59" s="372"/>
      <c r="O59" s="372"/>
      <c r="P59" s="373"/>
      <c r="Q59" s="269">
        <v>1</v>
      </c>
      <c r="R59" s="749" t="s">
        <v>92</v>
      </c>
      <c r="S59" s="686"/>
      <c r="T59" s="686"/>
      <c r="U59" s="686"/>
      <c r="V59" s="686"/>
      <c r="W59" s="687"/>
      <c r="X59" s="269"/>
      <c r="Y59" s="371"/>
      <c r="Z59" s="372"/>
      <c r="AA59" s="372"/>
      <c r="AB59" s="372"/>
      <c r="AC59" s="372"/>
      <c r="AD59" s="373"/>
      <c r="AE59" s="269"/>
      <c r="AF59" s="371"/>
      <c r="AG59" s="372"/>
      <c r="AH59" s="372"/>
      <c r="AI59" s="372"/>
      <c r="AJ59" s="372"/>
      <c r="AK59" s="373"/>
      <c r="AL59" s="269">
        <v>2</v>
      </c>
      <c r="AM59" s="749" t="s">
        <v>92</v>
      </c>
      <c r="AN59" s="686"/>
      <c r="AO59" s="686"/>
      <c r="AP59" s="686"/>
      <c r="AQ59" s="686"/>
      <c r="AR59" s="687"/>
      <c r="AS59" s="269">
        <v>3</v>
      </c>
      <c r="AT59" s="749" t="s">
        <v>93</v>
      </c>
      <c r="AU59" s="686"/>
      <c r="AV59" s="686"/>
      <c r="AW59" s="686"/>
      <c r="AX59" s="686"/>
      <c r="AY59" s="687"/>
    </row>
    <row r="60" spans="1:51" ht="24" customHeight="1" thickBot="1">
      <c r="A60" s="764" t="s">
        <v>27</v>
      </c>
      <c r="B60" s="765"/>
      <c r="C60" s="271">
        <v>2</v>
      </c>
      <c r="D60" s="688"/>
      <c r="E60" s="686"/>
      <c r="F60" s="686"/>
      <c r="G60" s="686"/>
      <c r="H60" s="686"/>
      <c r="I60" s="687"/>
      <c r="J60" s="673"/>
      <c r="K60" s="674"/>
      <c r="L60" s="674"/>
      <c r="M60" s="674"/>
      <c r="N60" s="674"/>
      <c r="O60" s="674"/>
      <c r="P60" s="675"/>
      <c r="Q60" s="673">
        <v>2</v>
      </c>
      <c r="R60" s="674"/>
      <c r="S60" s="674"/>
      <c r="T60" s="674"/>
      <c r="U60" s="674"/>
      <c r="V60" s="674"/>
      <c r="W60" s="675"/>
      <c r="X60" s="673"/>
      <c r="Y60" s="674"/>
      <c r="Z60" s="674"/>
      <c r="AA60" s="674"/>
      <c r="AB60" s="674"/>
      <c r="AC60" s="674"/>
      <c r="AD60" s="675"/>
      <c r="AE60" s="673"/>
      <c r="AF60" s="674"/>
      <c r="AG60" s="674"/>
      <c r="AH60" s="674"/>
      <c r="AI60" s="674"/>
      <c r="AJ60" s="674"/>
      <c r="AK60" s="675"/>
      <c r="AL60" s="673"/>
      <c r="AM60" s="674"/>
      <c r="AN60" s="674"/>
      <c r="AO60" s="674"/>
      <c r="AP60" s="674"/>
      <c r="AQ60" s="674"/>
      <c r="AR60" s="675"/>
      <c r="AS60" s="673"/>
      <c r="AT60" s="674"/>
      <c r="AU60" s="674"/>
      <c r="AV60" s="674"/>
      <c r="AW60" s="674"/>
      <c r="AX60" s="674"/>
      <c r="AY60" s="675"/>
    </row>
    <row r="61" spans="1:51" ht="24" customHeight="1" thickBot="1">
      <c r="A61" s="762" t="s">
        <v>26</v>
      </c>
      <c r="B61" s="763"/>
      <c r="C61" s="300">
        <v>9</v>
      </c>
      <c r="D61" s="759"/>
      <c r="E61" s="760"/>
      <c r="F61" s="760"/>
      <c r="G61" s="760"/>
      <c r="H61" s="760"/>
      <c r="I61" s="760"/>
      <c r="J61" s="760"/>
      <c r="K61" s="760"/>
      <c r="L61" s="760"/>
      <c r="M61" s="760"/>
      <c r="N61" s="760"/>
      <c r="O61" s="760"/>
      <c r="P61" s="760"/>
      <c r="Q61" s="760"/>
      <c r="R61" s="760"/>
      <c r="S61" s="760"/>
      <c r="T61" s="760"/>
      <c r="U61" s="760"/>
      <c r="V61" s="760"/>
      <c r="W61" s="760"/>
      <c r="X61" s="760"/>
      <c r="Y61" s="760"/>
      <c r="Z61" s="760"/>
      <c r="AA61" s="760"/>
      <c r="AB61" s="760"/>
      <c r="AC61" s="760"/>
      <c r="AD61" s="760"/>
      <c r="AE61" s="760"/>
      <c r="AF61" s="760"/>
      <c r="AG61" s="760"/>
      <c r="AH61" s="760"/>
      <c r="AI61" s="760"/>
      <c r="AJ61" s="760"/>
      <c r="AK61" s="760"/>
      <c r="AL61" s="760"/>
      <c r="AM61" s="760"/>
      <c r="AN61" s="760"/>
      <c r="AO61" s="760"/>
      <c r="AP61" s="760"/>
      <c r="AQ61" s="760"/>
      <c r="AR61" s="761"/>
      <c r="AS61" s="750">
        <v>9</v>
      </c>
      <c r="AT61" s="751"/>
      <c r="AU61" s="751"/>
      <c r="AV61" s="751"/>
      <c r="AW61" s="751"/>
      <c r="AX61" s="751"/>
      <c r="AY61" s="752"/>
    </row>
    <row r="62" spans="1:51" ht="9.75" customHeight="1" thickBot="1">
      <c r="A62" s="755" t="s">
        <v>11</v>
      </c>
      <c r="B62" s="756"/>
      <c r="C62" s="756"/>
      <c r="D62" s="756"/>
      <c r="E62" s="756"/>
      <c r="F62" s="756"/>
      <c r="G62" s="756"/>
      <c r="H62" s="756"/>
      <c r="I62" s="756"/>
      <c r="J62" s="746">
        <f>SUM(P56,J58:J59,J60)</f>
        <v>30</v>
      </c>
      <c r="K62" s="747"/>
      <c r="L62" s="747"/>
      <c r="M62" s="747"/>
      <c r="N62" s="747"/>
      <c r="O62" s="747"/>
      <c r="P62" s="748"/>
      <c r="Q62" s="746">
        <f>SUM(W56,Q58:Q59,Q60)</f>
        <v>30</v>
      </c>
      <c r="R62" s="747"/>
      <c r="S62" s="747"/>
      <c r="T62" s="747"/>
      <c r="U62" s="747"/>
      <c r="V62" s="747"/>
      <c r="W62" s="748"/>
      <c r="X62" s="746">
        <f>SUM(AD56,X58:X59,X60)</f>
        <v>30</v>
      </c>
      <c r="Y62" s="747"/>
      <c r="Z62" s="747"/>
      <c r="AA62" s="747"/>
      <c r="AB62" s="747"/>
      <c r="AC62" s="747"/>
      <c r="AD62" s="748"/>
      <c r="AE62" s="746">
        <f>SUM(AK56,AE58:AE59,AE60)</f>
        <v>30</v>
      </c>
      <c r="AF62" s="747"/>
      <c r="AG62" s="747"/>
      <c r="AH62" s="747"/>
      <c r="AI62" s="747"/>
      <c r="AJ62" s="747"/>
      <c r="AK62" s="748"/>
      <c r="AL62" s="746">
        <f>SUM(AR56,AL58:AL59,AL60)</f>
        <v>30</v>
      </c>
      <c r="AM62" s="747"/>
      <c r="AN62" s="747"/>
      <c r="AO62" s="747"/>
      <c r="AP62" s="747"/>
      <c r="AQ62" s="747"/>
      <c r="AR62" s="748"/>
      <c r="AS62" s="757">
        <f>SUM(AY56,AS58:AS59,AS61)</f>
        <v>30</v>
      </c>
      <c r="AT62" s="757"/>
      <c r="AU62" s="757"/>
      <c r="AV62" s="757"/>
      <c r="AW62" s="757"/>
      <c r="AX62" s="757"/>
      <c r="AY62" s="758"/>
    </row>
    <row r="63" spans="1:51" ht="12" customHeight="1" thickBot="1">
      <c r="A63" s="753" t="s">
        <v>20</v>
      </c>
      <c r="B63" s="754"/>
      <c r="C63" s="30">
        <f>C56+C58+C59+C60+C61</f>
        <v>180</v>
      </c>
      <c r="D63" s="24">
        <v>2130</v>
      </c>
      <c r="E63" s="31">
        <f>SUM(E56)</f>
        <v>495</v>
      </c>
      <c r="F63" s="25">
        <v>360</v>
      </c>
      <c r="G63" s="25">
        <f aca="true" t="shared" si="25" ref="G63:N63">SUM(G56)</f>
        <v>0</v>
      </c>
      <c r="H63" s="25">
        <f t="shared" si="25"/>
        <v>1215</v>
      </c>
      <c r="I63" s="25">
        <f t="shared" si="25"/>
        <v>60</v>
      </c>
      <c r="J63" s="26">
        <f t="shared" si="25"/>
        <v>120</v>
      </c>
      <c r="K63" s="24">
        <f t="shared" si="25"/>
        <v>30</v>
      </c>
      <c r="L63" s="25">
        <f t="shared" si="25"/>
        <v>0</v>
      </c>
      <c r="M63" s="25">
        <f t="shared" si="25"/>
        <v>225</v>
      </c>
      <c r="N63" s="24">
        <f t="shared" si="25"/>
        <v>0</v>
      </c>
      <c r="O63" s="24"/>
      <c r="P63" s="27">
        <f>SUM(J62)</f>
        <v>30</v>
      </c>
      <c r="Q63" s="26">
        <f>SUM(Q56)</f>
        <v>75</v>
      </c>
      <c r="R63" s="24">
        <f>SUM(R56)</f>
        <v>75</v>
      </c>
      <c r="S63" s="25">
        <f>SUM(S56)</f>
        <v>0</v>
      </c>
      <c r="T63" s="25">
        <f>SUM(T56)</f>
        <v>180</v>
      </c>
      <c r="U63" s="24">
        <f>SUM(U56)</f>
        <v>0</v>
      </c>
      <c r="V63" s="23"/>
      <c r="W63" s="29">
        <f>SUM(Q62)</f>
        <v>30</v>
      </c>
      <c r="X63" s="23">
        <f>SUM(X56)</f>
        <v>120</v>
      </c>
      <c r="Y63" s="24">
        <f>SUM(Y56)</f>
        <v>15</v>
      </c>
      <c r="Z63" s="25">
        <f>SUM(Z56)</f>
        <v>0</v>
      </c>
      <c r="AA63" s="25">
        <f>SUM(AA56)</f>
        <v>270</v>
      </c>
      <c r="AB63" s="24">
        <f>SUM(AB56)</f>
        <v>0</v>
      </c>
      <c r="AC63" s="24"/>
      <c r="AD63" s="27">
        <f>SUM(X62)</f>
        <v>30</v>
      </c>
      <c r="AE63" s="26">
        <f>SUM(AE56)</f>
        <v>60</v>
      </c>
      <c r="AF63" s="24">
        <v>120</v>
      </c>
      <c r="AG63" s="25">
        <f>SUM(AG56)</f>
        <v>0</v>
      </c>
      <c r="AH63" s="25">
        <f>SUM(AH56)</f>
        <v>225</v>
      </c>
      <c r="AI63" s="24">
        <f>SUM(AI56)</f>
        <v>0</v>
      </c>
      <c r="AJ63" s="23"/>
      <c r="AK63" s="29">
        <f>SUM(AE62)</f>
        <v>30</v>
      </c>
      <c r="AL63" s="26">
        <f>SUM(AL56)</f>
        <v>120</v>
      </c>
      <c r="AM63" s="24">
        <f>SUM(AM56)</f>
        <v>90</v>
      </c>
      <c r="AN63" s="25">
        <f>SUM(AN56)</f>
        <v>0</v>
      </c>
      <c r="AO63" s="25">
        <f>SUM(AO56)</f>
        <v>195</v>
      </c>
      <c r="AP63" s="24">
        <f>SUM(AP56)</f>
        <v>30</v>
      </c>
      <c r="AQ63" s="24"/>
      <c r="AR63" s="29">
        <f>SUM(AL62)</f>
        <v>30</v>
      </c>
      <c r="AS63" s="26">
        <f>SUM(AS56)</f>
        <v>0</v>
      </c>
      <c r="AT63" s="24">
        <f>SUM(AT56)</f>
        <v>30</v>
      </c>
      <c r="AU63" s="25">
        <f>SUM(AU56)</f>
        <v>0</v>
      </c>
      <c r="AV63" s="25">
        <f>SUM(AV56)</f>
        <v>120</v>
      </c>
      <c r="AW63" s="25">
        <f>SUM(AW56)</f>
        <v>30</v>
      </c>
      <c r="AX63" s="25"/>
      <c r="AY63" s="29">
        <f>SUM(AS62)</f>
        <v>30</v>
      </c>
    </row>
    <row r="64" spans="1:51" ht="16.5" customHeight="1">
      <c r="A64" s="667" t="s">
        <v>199</v>
      </c>
      <c r="B64" s="667"/>
      <c r="C64" s="667"/>
      <c r="D64" s="667"/>
      <c r="E64" s="667"/>
      <c r="F64" s="667"/>
      <c r="G64" s="667"/>
      <c r="H64" s="667"/>
      <c r="I64" s="667"/>
      <c r="J64" s="667"/>
      <c r="K64" s="667"/>
      <c r="L64" s="667"/>
      <c r="M64" s="667"/>
      <c r="N64" s="667"/>
      <c r="O64" s="667"/>
      <c r="P64" s="667"/>
      <c r="Q64" s="667"/>
      <c r="R64" s="667"/>
      <c r="S64" s="667"/>
      <c r="T64" s="667"/>
      <c r="U64" s="667"/>
      <c r="V64" s="667"/>
      <c r="W64" s="667"/>
      <c r="X64" s="667"/>
      <c r="Y64" s="667"/>
      <c r="Z64" s="667"/>
      <c r="AA64" s="667"/>
      <c r="AB64" s="667"/>
      <c r="AC64" s="667"/>
      <c r="AD64" s="667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668"/>
      <c r="AS64" s="668"/>
      <c r="AT64" s="668"/>
      <c r="AU64" s="668"/>
      <c r="AV64" s="668"/>
      <c r="AW64" s="668"/>
      <c r="AX64" s="668"/>
      <c r="AY64" s="364"/>
    </row>
    <row r="65" spans="1:51" ht="25.5" customHeight="1">
      <c r="A65" s="666" t="s">
        <v>196</v>
      </c>
      <c r="B65" s="666"/>
      <c r="C65" s="666"/>
      <c r="D65" s="666"/>
      <c r="E65" s="666"/>
      <c r="F65" s="666"/>
      <c r="G65" s="666"/>
      <c r="H65" s="666"/>
      <c r="I65" s="666"/>
      <c r="J65" s="666"/>
      <c r="K65" s="666"/>
      <c r="L65" s="666"/>
      <c r="M65" s="666"/>
      <c r="N65" s="666"/>
      <c r="O65" s="666"/>
      <c r="P65" s="666"/>
      <c r="Q65" s="666"/>
      <c r="R65" s="666"/>
      <c r="S65" s="666"/>
      <c r="T65" s="666"/>
      <c r="U65" s="666"/>
      <c r="V65" s="666"/>
      <c r="W65" s="666"/>
      <c r="X65" s="666"/>
      <c r="Y65" s="666"/>
      <c r="Z65" s="666"/>
      <c r="AA65" s="666"/>
      <c r="AB65" s="666"/>
      <c r="AC65" s="666"/>
      <c r="AD65" s="666"/>
      <c r="AE65" s="139"/>
      <c r="AF65" s="139"/>
      <c r="AG65" s="139"/>
      <c r="AH65" s="139"/>
      <c r="AI65" s="139"/>
      <c r="AJ65" s="139"/>
      <c r="AK65" s="139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39"/>
      <c r="AX65" s="139"/>
      <c r="AY65" s="79"/>
    </row>
    <row r="66" spans="1:51" ht="18" customHeight="1">
      <c r="A66" s="666" t="s">
        <v>206</v>
      </c>
      <c r="B66" s="666"/>
      <c r="C66" s="666"/>
      <c r="D66" s="666"/>
      <c r="E66" s="666"/>
      <c r="F66" s="666"/>
      <c r="G66" s="666"/>
      <c r="H66" s="666"/>
      <c r="I66" s="666"/>
      <c r="J66" s="666"/>
      <c r="K66" s="666"/>
      <c r="L66" s="666"/>
      <c r="M66" s="666"/>
      <c r="N66" s="666"/>
      <c r="O66" s="666"/>
      <c r="P66" s="666"/>
      <c r="Q66" s="666"/>
      <c r="R66" s="666"/>
      <c r="S66" s="666"/>
      <c r="T66" s="666"/>
      <c r="U66" s="666"/>
      <c r="V66" s="666"/>
      <c r="W66" s="666"/>
      <c r="X66" s="666"/>
      <c r="Y66" s="666"/>
      <c r="Z66" s="666"/>
      <c r="AA66" s="666"/>
      <c r="AB66" s="666"/>
      <c r="AC66" s="666"/>
      <c r="AD66" s="666"/>
      <c r="AE66" s="142"/>
      <c r="AF66" s="142"/>
      <c r="AG66" s="142"/>
      <c r="AH66" s="142"/>
      <c r="AI66" s="142"/>
      <c r="AJ66" s="142"/>
      <c r="AK66" s="142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2"/>
      <c r="AX66" s="142"/>
      <c r="AY66" s="78"/>
    </row>
    <row r="67" spans="1:51" ht="3.75" customHeight="1" hidden="1">
      <c r="A67" s="4"/>
      <c r="B67" s="219"/>
      <c r="C67" s="219"/>
      <c r="D67" s="219"/>
      <c r="E67" s="219"/>
      <c r="F67" s="219"/>
      <c r="G67" s="219"/>
      <c r="H67" s="220"/>
      <c r="I67" s="218"/>
      <c r="J67" s="218"/>
      <c r="K67" s="218"/>
      <c r="L67" s="218"/>
      <c r="M67" s="218"/>
      <c r="N67" s="218"/>
      <c r="O67" s="218"/>
      <c r="P67" s="218"/>
      <c r="Q67" s="4"/>
      <c r="R67" s="4"/>
      <c r="S67" s="4"/>
      <c r="T67" s="4"/>
      <c r="U67" s="4"/>
      <c r="V67" s="4"/>
      <c r="W67" s="4"/>
      <c r="X67" s="4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4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78"/>
    </row>
    <row r="68" spans="1:51" ht="12" customHeight="1" hidden="1">
      <c r="A68" s="4"/>
      <c r="B68" s="219"/>
      <c r="C68" s="219"/>
      <c r="D68" s="219"/>
      <c r="E68" s="219"/>
      <c r="F68" s="219"/>
      <c r="G68" s="219"/>
      <c r="H68" s="220"/>
      <c r="I68" s="218"/>
      <c r="J68" s="218"/>
      <c r="K68" s="218"/>
      <c r="L68" s="218"/>
      <c r="M68" s="218"/>
      <c r="N68" s="218"/>
      <c r="O68" s="218"/>
      <c r="P68" s="218"/>
      <c r="Q68" s="4"/>
      <c r="R68" s="4"/>
      <c r="S68" s="4"/>
      <c r="T68" s="4"/>
      <c r="U68" s="4"/>
      <c r="V68" s="4"/>
      <c r="W68" s="4"/>
      <c r="X68" s="4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4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78"/>
    </row>
    <row r="69" spans="1:51" ht="39.75" customHeight="1">
      <c r="A69" s="661" t="s">
        <v>208</v>
      </c>
      <c r="B69" s="662"/>
      <c r="C69" s="662"/>
      <c r="D69" s="662"/>
      <c r="E69" s="662"/>
      <c r="F69" s="662"/>
      <c r="G69" s="662"/>
      <c r="H69" s="916" t="s">
        <v>209</v>
      </c>
      <c r="I69" s="917"/>
      <c r="J69" s="917"/>
      <c r="K69" s="917"/>
      <c r="L69" s="917"/>
      <c r="M69" s="917"/>
      <c r="N69" s="918"/>
      <c r="O69" s="146"/>
      <c r="P69" s="146"/>
      <c r="Q69" s="144"/>
      <c r="R69" s="144"/>
      <c r="S69" s="144"/>
      <c r="T69" s="144"/>
      <c r="U69" s="144"/>
      <c r="V69" s="144"/>
      <c r="W69" s="144"/>
      <c r="X69" s="663"/>
      <c r="Y69" s="664"/>
      <c r="Z69" s="664"/>
      <c r="AA69" s="664"/>
      <c r="AB69" s="664"/>
      <c r="AC69" s="664"/>
      <c r="AD69" s="664"/>
      <c r="AE69" s="664"/>
      <c r="AF69" s="664"/>
      <c r="AG69" s="664"/>
      <c r="AH69" s="664"/>
      <c r="AI69" s="664"/>
      <c r="AJ69" s="209"/>
      <c r="AK69" s="209"/>
      <c r="AL69" s="4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</row>
    <row r="70" spans="1:51" ht="12.75" customHeight="1">
      <c r="A70" s="4"/>
      <c r="B70" s="219"/>
      <c r="C70" s="219"/>
      <c r="D70" s="219"/>
      <c r="E70" s="219"/>
      <c r="F70" s="219"/>
      <c r="G70" s="219"/>
      <c r="H70" s="220"/>
      <c r="I70" s="218"/>
      <c r="J70" s="218"/>
      <c r="K70" s="218"/>
      <c r="L70" s="218"/>
      <c r="M70" s="218"/>
      <c r="N70" s="218"/>
      <c r="O70" s="218"/>
      <c r="P70" s="218"/>
      <c r="Q70" s="4"/>
      <c r="R70" s="4"/>
      <c r="S70" s="4"/>
      <c r="T70" s="4"/>
      <c r="U70" s="4"/>
      <c r="V70" s="4"/>
      <c r="W70" s="4"/>
      <c r="X70" s="4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4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</row>
    <row r="71" spans="1:51" ht="14.25" customHeight="1">
      <c r="A71" s="4"/>
      <c r="B71" s="665" t="s">
        <v>207</v>
      </c>
      <c r="C71" s="665"/>
      <c r="D71" s="665"/>
      <c r="E71" s="665"/>
      <c r="F71" s="665"/>
      <c r="G71" s="665"/>
      <c r="H71" s="665"/>
      <c r="I71" s="665"/>
      <c r="J71" s="665"/>
      <c r="K71" s="665"/>
      <c r="L71" s="665"/>
      <c r="M71" s="218"/>
      <c r="N71" s="218"/>
      <c r="O71" s="218"/>
      <c r="P71" s="218"/>
      <c r="Q71" s="4"/>
      <c r="R71" s="4"/>
      <c r="S71" s="4"/>
      <c r="T71" s="4"/>
      <c r="U71" s="4"/>
      <c r="V71" s="4"/>
      <c r="W71" s="4"/>
      <c r="X71" s="4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4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</row>
    <row r="72" spans="1:51" ht="14.25" customHeight="1" thickBot="1">
      <c r="A72" s="210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</row>
    <row r="73" spans="1:51" ht="18.75" customHeight="1">
      <c r="A73" s="401">
        <v>1</v>
      </c>
      <c r="B73" s="395" t="s">
        <v>42</v>
      </c>
      <c r="C73" s="305">
        <v>3</v>
      </c>
      <c r="D73" s="306">
        <v>30</v>
      </c>
      <c r="E73" s="307"/>
      <c r="F73" s="308"/>
      <c r="G73" s="308"/>
      <c r="H73" s="308">
        <v>30</v>
      </c>
      <c r="I73" s="308"/>
      <c r="J73" s="309"/>
      <c r="K73" s="308"/>
      <c r="L73" s="308"/>
      <c r="M73" s="308">
        <v>30</v>
      </c>
      <c r="N73" s="310"/>
      <c r="O73" s="311" t="s">
        <v>34</v>
      </c>
      <c r="P73" s="307">
        <v>3</v>
      </c>
      <c r="Q73" s="309"/>
      <c r="R73" s="308"/>
      <c r="S73" s="308"/>
      <c r="T73" s="308"/>
      <c r="U73" s="310"/>
      <c r="V73" s="310"/>
      <c r="W73" s="312"/>
      <c r="X73" s="307"/>
      <c r="Y73" s="308"/>
      <c r="Z73" s="308"/>
      <c r="AA73" s="308"/>
      <c r="AB73" s="310"/>
      <c r="AC73" s="310"/>
      <c r="AD73" s="307"/>
      <c r="AE73" s="309"/>
      <c r="AF73" s="308"/>
      <c r="AG73" s="308"/>
      <c r="AH73" s="308"/>
      <c r="AI73" s="310"/>
      <c r="AJ73" s="310"/>
      <c r="AK73" s="313"/>
      <c r="AL73" s="307"/>
      <c r="AM73" s="308"/>
      <c r="AN73" s="308"/>
      <c r="AO73" s="308"/>
      <c r="AP73" s="310"/>
      <c r="AQ73" s="310"/>
      <c r="AR73" s="307"/>
      <c r="AS73" s="309"/>
      <c r="AT73" s="308"/>
      <c r="AU73" s="308"/>
      <c r="AV73" s="308"/>
      <c r="AW73" s="308"/>
      <c r="AX73" s="310"/>
      <c r="AY73" s="313"/>
    </row>
    <row r="74" spans="1:51" ht="15.75" customHeight="1">
      <c r="A74" s="402">
        <v>2</v>
      </c>
      <c r="B74" s="396" t="s">
        <v>43</v>
      </c>
      <c r="C74" s="314">
        <v>3</v>
      </c>
      <c r="D74" s="315">
        <v>30</v>
      </c>
      <c r="E74" s="316"/>
      <c r="F74" s="317"/>
      <c r="G74" s="317"/>
      <c r="H74" s="317">
        <v>30</v>
      </c>
      <c r="I74" s="317"/>
      <c r="J74" s="318"/>
      <c r="K74" s="317"/>
      <c r="L74" s="317"/>
      <c r="M74" s="317">
        <v>30</v>
      </c>
      <c r="N74" s="319"/>
      <c r="O74" s="320" t="s">
        <v>34</v>
      </c>
      <c r="P74" s="316">
        <v>3</v>
      </c>
      <c r="Q74" s="318"/>
      <c r="R74" s="317"/>
      <c r="S74" s="317"/>
      <c r="T74" s="317"/>
      <c r="U74" s="319"/>
      <c r="V74" s="319"/>
      <c r="W74" s="321"/>
      <c r="X74" s="322"/>
      <c r="Y74" s="323"/>
      <c r="Z74" s="323"/>
      <c r="AA74" s="323"/>
      <c r="AB74" s="324"/>
      <c r="AC74" s="324"/>
      <c r="AD74" s="322"/>
      <c r="AE74" s="325"/>
      <c r="AF74" s="323"/>
      <c r="AG74" s="323"/>
      <c r="AH74" s="323"/>
      <c r="AI74" s="324"/>
      <c r="AJ74" s="324"/>
      <c r="AK74" s="326"/>
      <c r="AL74" s="322"/>
      <c r="AM74" s="323"/>
      <c r="AN74" s="323"/>
      <c r="AO74" s="323"/>
      <c r="AP74" s="324"/>
      <c r="AQ74" s="324"/>
      <c r="AR74" s="322"/>
      <c r="AS74" s="325"/>
      <c r="AT74" s="323"/>
      <c r="AU74" s="323"/>
      <c r="AV74" s="323"/>
      <c r="AW74" s="323"/>
      <c r="AX74" s="324"/>
      <c r="AY74" s="327"/>
    </row>
    <row r="75" spans="1:51" ht="15.75" customHeight="1">
      <c r="A75" s="402">
        <v>3</v>
      </c>
      <c r="B75" s="397" t="s">
        <v>44</v>
      </c>
      <c r="C75" s="328">
        <v>3</v>
      </c>
      <c r="D75" s="329">
        <v>30</v>
      </c>
      <c r="E75" s="322"/>
      <c r="F75" s="323"/>
      <c r="G75" s="323"/>
      <c r="H75" s="323">
        <v>30</v>
      </c>
      <c r="I75" s="323"/>
      <c r="J75" s="325"/>
      <c r="K75" s="323"/>
      <c r="L75" s="323"/>
      <c r="M75" s="323">
        <v>30</v>
      </c>
      <c r="N75" s="324"/>
      <c r="O75" s="330" t="s">
        <v>34</v>
      </c>
      <c r="P75" s="322">
        <v>3</v>
      </c>
      <c r="Q75" s="325"/>
      <c r="R75" s="323"/>
      <c r="S75" s="323"/>
      <c r="T75" s="323"/>
      <c r="U75" s="324"/>
      <c r="V75" s="324"/>
      <c r="W75" s="326"/>
      <c r="X75" s="322"/>
      <c r="Y75" s="323"/>
      <c r="Z75" s="323"/>
      <c r="AA75" s="323"/>
      <c r="AB75" s="324"/>
      <c r="AC75" s="324"/>
      <c r="AD75" s="322"/>
      <c r="AE75" s="325"/>
      <c r="AF75" s="323"/>
      <c r="AG75" s="323"/>
      <c r="AH75" s="323"/>
      <c r="AI75" s="324"/>
      <c r="AJ75" s="324"/>
      <c r="AK75" s="326"/>
      <c r="AL75" s="322"/>
      <c r="AM75" s="323"/>
      <c r="AN75" s="323"/>
      <c r="AO75" s="323"/>
      <c r="AP75" s="324"/>
      <c r="AQ75" s="324"/>
      <c r="AR75" s="322"/>
      <c r="AS75" s="325"/>
      <c r="AT75" s="323"/>
      <c r="AU75" s="323"/>
      <c r="AV75" s="323"/>
      <c r="AW75" s="323"/>
      <c r="AX75" s="323"/>
      <c r="AY75" s="327"/>
    </row>
    <row r="76" spans="1:51" ht="16.5" customHeight="1">
      <c r="A76" s="402">
        <v>4</v>
      </c>
      <c r="B76" s="397" t="s">
        <v>45</v>
      </c>
      <c r="C76" s="328">
        <v>3</v>
      </c>
      <c r="D76" s="329">
        <v>30</v>
      </c>
      <c r="E76" s="322"/>
      <c r="F76" s="323"/>
      <c r="G76" s="323"/>
      <c r="H76" s="323">
        <v>30</v>
      </c>
      <c r="I76" s="323"/>
      <c r="J76" s="325"/>
      <c r="K76" s="323"/>
      <c r="L76" s="323"/>
      <c r="M76" s="323">
        <v>30</v>
      </c>
      <c r="N76" s="324"/>
      <c r="O76" s="330" t="s">
        <v>34</v>
      </c>
      <c r="P76" s="322">
        <v>3</v>
      </c>
      <c r="Q76" s="325"/>
      <c r="R76" s="323"/>
      <c r="S76" s="323"/>
      <c r="T76" s="323"/>
      <c r="U76" s="324"/>
      <c r="V76" s="324"/>
      <c r="W76" s="326"/>
      <c r="X76" s="322"/>
      <c r="Y76" s="323"/>
      <c r="Z76" s="323"/>
      <c r="AA76" s="323"/>
      <c r="AB76" s="324"/>
      <c r="AC76" s="324"/>
      <c r="AD76" s="322"/>
      <c r="AE76" s="325"/>
      <c r="AF76" s="323"/>
      <c r="AG76" s="323"/>
      <c r="AH76" s="323"/>
      <c r="AI76" s="324"/>
      <c r="AJ76" s="324"/>
      <c r="AK76" s="326"/>
      <c r="AL76" s="322"/>
      <c r="AM76" s="323"/>
      <c r="AN76" s="323"/>
      <c r="AO76" s="323"/>
      <c r="AP76" s="324"/>
      <c r="AQ76" s="324"/>
      <c r="AR76" s="322"/>
      <c r="AS76" s="325"/>
      <c r="AT76" s="323"/>
      <c r="AU76" s="323"/>
      <c r="AV76" s="323"/>
      <c r="AW76" s="323"/>
      <c r="AX76" s="323"/>
      <c r="AY76" s="327"/>
    </row>
    <row r="77" spans="1:51" ht="18" customHeight="1">
      <c r="A77" s="402">
        <v>5</v>
      </c>
      <c r="B77" s="397" t="s">
        <v>46</v>
      </c>
      <c r="C77" s="328">
        <v>3</v>
      </c>
      <c r="D77" s="329">
        <v>30</v>
      </c>
      <c r="E77" s="322"/>
      <c r="F77" s="323"/>
      <c r="G77" s="323"/>
      <c r="H77" s="323">
        <v>30</v>
      </c>
      <c r="I77" s="323"/>
      <c r="J77" s="325"/>
      <c r="K77" s="323"/>
      <c r="L77" s="323"/>
      <c r="M77" s="323">
        <v>30</v>
      </c>
      <c r="N77" s="324"/>
      <c r="O77" s="330" t="s">
        <v>34</v>
      </c>
      <c r="P77" s="322">
        <v>3</v>
      </c>
      <c r="Q77" s="325"/>
      <c r="R77" s="323"/>
      <c r="S77" s="323"/>
      <c r="T77" s="323"/>
      <c r="U77" s="324"/>
      <c r="V77" s="324"/>
      <c r="W77" s="326"/>
      <c r="X77" s="322"/>
      <c r="Y77" s="323"/>
      <c r="Z77" s="323"/>
      <c r="AA77" s="323"/>
      <c r="AB77" s="324"/>
      <c r="AC77" s="324"/>
      <c r="AD77" s="322"/>
      <c r="AE77" s="325"/>
      <c r="AF77" s="323"/>
      <c r="AG77" s="323"/>
      <c r="AH77" s="323"/>
      <c r="AI77" s="324"/>
      <c r="AJ77" s="324"/>
      <c r="AK77" s="326"/>
      <c r="AL77" s="322"/>
      <c r="AM77" s="323"/>
      <c r="AN77" s="323"/>
      <c r="AO77" s="323"/>
      <c r="AP77" s="324"/>
      <c r="AQ77" s="324"/>
      <c r="AR77" s="322"/>
      <c r="AS77" s="325"/>
      <c r="AT77" s="323"/>
      <c r="AU77" s="323"/>
      <c r="AV77" s="323"/>
      <c r="AW77" s="323"/>
      <c r="AX77" s="323"/>
      <c r="AY77" s="327"/>
    </row>
    <row r="78" spans="1:51" ht="31.5" customHeight="1">
      <c r="A78" s="402">
        <v>6</v>
      </c>
      <c r="B78" s="397" t="s">
        <v>47</v>
      </c>
      <c r="C78" s="328">
        <v>3</v>
      </c>
      <c r="D78" s="329">
        <v>30</v>
      </c>
      <c r="E78" s="322"/>
      <c r="F78" s="323"/>
      <c r="G78" s="323"/>
      <c r="H78" s="323">
        <v>30</v>
      </c>
      <c r="I78" s="323"/>
      <c r="J78" s="325"/>
      <c r="K78" s="323"/>
      <c r="L78" s="323"/>
      <c r="M78" s="323">
        <v>30</v>
      </c>
      <c r="N78" s="324"/>
      <c r="O78" s="330" t="s">
        <v>34</v>
      </c>
      <c r="P78" s="322">
        <v>3</v>
      </c>
      <c r="Q78" s="325"/>
      <c r="R78" s="323"/>
      <c r="S78" s="323"/>
      <c r="T78" s="323"/>
      <c r="U78" s="324"/>
      <c r="V78" s="324"/>
      <c r="W78" s="326"/>
      <c r="X78" s="322"/>
      <c r="Y78" s="323"/>
      <c r="Z78" s="323"/>
      <c r="AA78" s="323"/>
      <c r="AB78" s="324"/>
      <c r="AC78" s="324"/>
      <c r="AD78" s="322"/>
      <c r="AE78" s="325"/>
      <c r="AF78" s="323"/>
      <c r="AG78" s="323"/>
      <c r="AH78" s="323"/>
      <c r="AI78" s="324"/>
      <c r="AJ78" s="324"/>
      <c r="AK78" s="326"/>
      <c r="AL78" s="322"/>
      <c r="AM78" s="323"/>
      <c r="AN78" s="323"/>
      <c r="AO78" s="323"/>
      <c r="AP78" s="324"/>
      <c r="AQ78" s="324"/>
      <c r="AR78" s="322"/>
      <c r="AS78" s="325"/>
      <c r="AT78" s="323"/>
      <c r="AU78" s="323"/>
      <c r="AV78" s="323"/>
      <c r="AW78" s="323"/>
      <c r="AX78" s="323"/>
      <c r="AY78" s="327"/>
    </row>
    <row r="79" spans="1:51" ht="18.75" customHeight="1">
      <c r="A79" s="402">
        <v>7</v>
      </c>
      <c r="B79" s="397" t="s">
        <v>48</v>
      </c>
      <c r="C79" s="328">
        <v>3</v>
      </c>
      <c r="D79" s="329">
        <v>30</v>
      </c>
      <c r="E79" s="322"/>
      <c r="F79" s="323"/>
      <c r="G79" s="323"/>
      <c r="H79" s="323">
        <v>30</v>
      </c>
      <c r="I79" s="323"/>
      <c r="J79" s="325"/>
      <c r="K79" s="323"/>
      <c r="L79" s="323"/>
      <c r="M79" s="323">
        <v>30</v>
      </c>
      <c r="N79" s="324"/>
      <c r="O79" s="330" t="s">
        <v>34</v>
      </c>
      <c r="P79" s="322">
        <v>3</v>
      </c>
      <c r="Q79" s="325"/>
      <c r="R79" s="323"/>
      <c r="S79" s="323"/>
      <c r="T79" s="323"/>
      <c r="U79" s="324"/>
      <c r="V79" s="324"/>
      <c r="W79" s="326"/>
      <c r="X79" s="322"/>
      <c r="Y79" s="323"/>
      <c r="Z79" s="323"/>
      <c r="AA79" s="323"/>
      <c r="AB79" s="324"/>
      <c r="AC79" s="324"/>
      <c r="AD79" s="322"/>
      <c r="AE79" s="325"/>
      <c r="AF79" s="323"/>
      <c r="AG79" s="323"/>
      <c r="AH79" s="323"/>
      <c r="AI79" s="324"/>
      <c r="AJ79" s="324"/>
      <c r="AK79" s="326"/>
      <c r="AL79" s="322"/>
      <c r="AM79" s="323"/>
      <c r="AN79" s="323"/>
      <c r="AO79" s="323"/>
      <c r="AP79" s="324"/>
      <c r="AQ79" s="324"/>
      <c r="AR79" s="322"/>
      <c r="AS79" s="325"/>
      <c r="AT79" s="323"/>
      <c r="AU79" s="323"/>
      <c r="AV79" s="323"/>
      <c r="AW79" s="323"/>
      <c r="AX79" s="323"/>
      <c r="AY79" s="327"/>
    </row>
    <row r="80" spans="1:51" ht="23.25" customHeight="1">
      <c r="A80" s="402">
        <v>8</v>
      </c>
      <c r="B80" s="397" t="s">
        <v>49</v>
      </c>
      <c r="C80" s="328">
        <v>3</v>
      </c>
      <c r="D80" s="329">
        <v>30</v>
      </c>
      <c r="E80" s="322"/>
      <c r="F80" s="323"/>
      <c r="G80" s="323"/>
      <c r="H80" s="323">
        <v>30</v>
      </c>
      <c r="I80" s="323"/>
      <c r="J80" s="325"/>
      <c r="K80" s="323"/>
      <c r="L80" s="323"/>
      <c r="M80" s="323">
        <v>30</v>
      </c>
      <c r="N80" s="324"/>
      <c r="O80" s="330" t="s">
        <v>34</v>
      </c>
      <c r="P80" s="322">
        <v>3</v>
      </c>
      <c r="Q80" s="325"/>
      <c r="R80" s="323"/>
      <c r="S80" s="323"/>
      <c r="T80" s="323"/>
      <c r="U80" s="324"/>
      <c r="V80" s="324"/>
      <c r="W80" s="326"/>
      <c r="X80" s="322"/>
      <c r="Y80" s="323"/>
      <c r="Z80" s="323"/>
      <c r="AA80" s="323"/>
      <c r="AB80" s="324"/>
      <c r="AC80" s="324"/>
      <c r="AD80" s="322"/>
      <c r="AE80" s="325"/>
      <c r="AF80" s="323"/>
      <c r="AG80" s="323"/>
      <c r="AH80" s="323"/>
      <c r="AI80" s="324"/>
      <c r="AJ80" s="324"/>
      <c r="AK80" s="326"/>
      <c r="AL80" s="322"/>
      <c r="AM80" s="323"/>
      <c r="AN80" s="323"/>
      <c r="AO80" s="323"/>
      <c r="AP80" s="324"/>
      <c r="AQ80" s="324"/>
      <c r="AR80" s="322"/>
      <c r="AS80" s="325"/>
      <c r="AT80" s="323"/>
      <c r="AU80" s="323"/>
      <c r="AV80" s="323"/>
      <c r="AW80" s="323"/>
      <c r="AX80" s="323"/>
      <c r="AY80" s="327"/>
    </row>
    <row r="81" spans="1:51" ht="20.25" customHeight="1">
      <c r="A81" s="402">
        <v>9</v>
      </c>
      <c r="B81" s="397" t="s">
        <v>50</v>
      </c>
      <c r="C81" s="328">
        <v>3</v>
      </c>
      <c r="D81" s="329">
        <v>30</v>
      </c>
      <c r="E81" s="322"/>
      <c r="F81" s="323"/>
      <c r="G81" s="323"/>
      <c r="H81" s="323">
        <v>30</v>
      </c>
      <c r="I81" s="323"/>
      <c r="J81" s="325"/>
      <c r="K81" s="323"/>
      <c r="L81" s="323"/>
      <c r="M81" s="323">
        <v>30</v>
      </c>
      <c r="N81" s="324"/>
      <c r="O81" s="330" t="s">
        <v>34</v>
      </c>
      <c r="P81" s="322">
        <v>3</v>
      </c>
      <c r="Q81" s="325"/>
      <c r="R81" s="323"/>
      <c r="S81" s="323"/>
      <c r="T81" s="323"/>
      <c r="U81" s="324"/>
      <c r="V81" s="324"/>
      <c r="W81" s="326"/>
      <c r="X81" s="322"/>
      <c r="Y81" s="323"/>
      <c r="Z81" s="323"/>
      <c r="AA81" s="323"/>
      <c r="AB81" s="324"/>
      <c r="AC81" s="324"/>
      <c r="AD81" s="322"/>
      <c r="AE81" s="325"/>
      <c r="AF81" s="323"/>
      <c r="AG81" s="323"/>
      <c r="AH81" s="323"/>
      <c r="AI81" s="324"/>
      <c r="AJ81" s="324"/>
      <c r="AK81" s="326"/>
      <c r="AL81" s="322"/>
      <c r="AM81" s="323"/>
      <c r="AN81" s="323"/>
      <c r="AO81" s="323"/>
      <c r="AP81" s="324"/>
      <c r="AQ81" s="324"/>
      <c r="AR81" s="322"/>
      <c r="AS81" s="325"/>
      <c r="AT81" s="323"/>
      <c r="AU81" s="323"/>
      <c r="AV81" s="323"/>
      <c r="AW81" s="323"/>
      <c r="AX81" s="323"/>
      <c r="AY81" s="327"/>
    </row>
    <row r="82" spans="1:51" ht="29.25" customHeight="1">
      <c r="A82" s="402">
        <v>10</v>
      </c>
      <c r="B82" s="398" t="s">
        <v>51</v>
      </c>
      <c r="C82" s="253">
        <v>3</v>
      </c>
      <c r="D82" s="238">
        <v>30</v>
      </c>
      <c r="E82" s="239"/>
      <c r="F82" s="240"/>
      <c r="G82" s="240"/>
      <c r="H82" s="240">
        <v>30</v>
      </c>
      <c r="I82" s="240"/>
      <c r="J82" s="241"/>
      <c r="K82" s="240"/>
      <c r="L82" s="240"/>
      <c r="M82" s="240"/>
      <c r="N82" s="242"/>
      <c r="O82" s="243"/>
      <c r="P82" s="239"/>
      <c r="Q82" s="241"/>
      <c r="R82" s="240"/>
      <c r="S82" s="240"/>
      <c r="T82" s="240">
        <v>30</v>
      </c>
      <c r="U82" s="242"/>
      <c r="V82" s="242" t="s">
        <v>34</v>
      </c>
      <c r="W82" s="237">
        <v>3</v>
      </c>
      <c r="X82" s="239"/>
      <c r="Y82" s="240"/>
      <c r="Z82" s="240"/>
      <c r="AA82" s="240"/>
      <c r="AB82" s="242"/>
      <c r="AC82" s="242"/>
      <c r="AD82" s="239"/>
      <c r="AE82" s="241"/>
      <c r="AF82" s="240"/>
      <c r="AG82" s="240"/>
      <c r="AH82" s="240"/>
      <c r="AI82" s="242"/>
      <c r="AJ82" s="242"/>
      <c r="AK82" s="237"/>
      <c r="AL82" s="239"/>
      <c r="AM82" s="240"/>
      <c r="AN82" s="240"/>
      <c r="AO82" s="240"/>
      <c r="AP82" s="242"/>
      <c r="AQ82" s="242"/>
      <c r="AR82" s="239"/>
      <c r="AS82" s="241"/>
      <c r="AT82" s="240"/>
      <c r="AU82" s="240"/>
      <c r="AV82" s="240"/>
      <c r="AW82" s="240"/>
      <c r="AX82" s="240"/>
      <c r="AY82" s="244"/>
    </row>
    <row r="83" spans="1:51" ht="20.25" customHeight="1">
      <c r="A83" s="402">
        <v>11</v>
      </c>
      <c r="B83" s="398" t="s">
        <v>191</v>
      </c>
      <c r="C83" s="253">
        <v>3</v>
      </c>
      <c r="D83" s="238">
        <v>30</v>
      </c>
      <c r="E83" s="239"/>
      <c r="F83" s="240"/>
      <c r="G83" s="240"/>
      <c r="H83" s="240">
        <v>30</v>
      </c>
      <c r="I83" s="240"/>
      <c r="J83" s="241"/>
      <c r="K83" s="240"/>
      <c r="L83" s="240"/>
      <c r="M83" s="240"/>
      <c r="N83" s="242"/>
      <c r="O83" s="243"/>
      <c r="P83" s="239"/>
      <c r="Q83" s="241"/>
      <c r="R83" s="240"/>
      <c r="S83" s="240"/>
      <c r="T83" s="240">
        <v>30</v>
      </c>
      <c r="U83" s="242"/>
      <c r="V83" s="242" t="s">
        <v>34</v>
      </c>
      <c r="W83" s="237">
        <v>3</v>
      </c>
      <c r="X83" s="239"/>
      <c r="Y83" s="240"/>
      <c r="Z83" s="240"/>
      <c r="AA83" s="240"/>
      <c r="AB83" s="242"/>
      <c r="AC83" s="242"/>
      <c r="AD83" s="239"/>
      <c r="AE83" s="241"/>
      <c r="AF83" s="240"/>
      <c r="AG83" s="240"/>
      <c r="AH83" s="240"/>
      <c r="AI83" s="242"/>
      <c r="AJ83" s="242"/>
      <c r="AK83" s="237"/>
      <c r="AL83" s="239"/>
      <c r="AM83" s="240"/>
      <c r="AN83" s="240"/>
      <c r="AO83" s="240"/>
      <c r="AP83" s="242"/>
      <c r="AQ83" s="242"/>
      <c r="AR83" s="239"/>
      <c r="AS83" s="241"/>
      <c r="AT83" s="240"/>
      <c r="AU83" s="240"/>
      <c r="AV83" s="240"/>
      <c r="AW83" s="240"/>
      <c r="AX83" s="240"/>
      <c r="AY83" s="244"/>
    </row>
    <row r="84" spans="1:51" ht="19.5" customHeight="1">
      <c r="A84" s="402">
        <v>12</v>
      </c>
      <c r="B84" s="398" t="s">
        <v>52</v>
      </c>
      <c r="C84" s="237">
        <v>3</v>
      </c>
      <c r="D84" s="238">
        <v>30</v>
      </c>
      <c r="E84" s="239"/>
      <c r="F84" s="240"/>
      <c r="G84" s="240"/>
      <c r="H84" s="240">
        <v>30</v>
      </c>
      <c r="I84" s="240"/>
      <c r="J84" s="241"/>
      <c r="K84" s="240"/>
      <c r="L84" s="240"/>
      <c r="M84" s="240"/>
      <c r="N84" s="242"/>
      <c r="O84" s="243"/>
      <c r="P84" s="239"/>
      <c r="Q84" s="241"/>
      <c r="R84" s="240"/>
      <c r="S84" s="240"/>
      <c r="T84" s="240">
        <v>30</v>
      </c>
      <c r="U84" s="242"/>
      <c r="V84" s="242" t="s">
        <v>34</v>
      </c>
      <c r="W84" s="237">
        <v>3</v>
      </c>
      <c r="X84" s="239"/>
      <c r="Y84" s="240"/>
      <c r="Z84" s="240"/>
      <c r="AA84" s="240"/>
      <c r="AB84" s="242"/>
      <c r="AC84" s="242"/>
      <c r="AD84" s="239"/>
      <c r="AE84" s="241"/>
      <c r="AF84" s="240"/>
      <c r="AG84" s="240"/>
      <c r="AH84" s="240"/>
      <c r="AI84" s="242"/>
      <c r="AJ84" s="242"/>
      <c r="AK84" s="237"/>
      <c r="AL84" s="239"/>
      <c r="AM84" s="240"/>
      <c r="AN84" s="240"/>
      <c r="AO84" s="240"/>
      <c r="AP84" s="242"/>
      <c r="AQ84" s="242"/>
      <c r="AR84" s="239"/>
      <c r="AS84" s="241"/>
      <c r="AT84" s="240"/>
      <c r="AU84" s="240"/>
      <c r="AV84" s="240"/>
      <c r="AW84" s="240"/>
      <c r="AX84" s="240"/>
      <c r="AY84" s="244"/>
    </row>
    <row r="85" spans="1:51" ht="17.25" customHeight="1">
      <c r="A85" s="402">
        <v>13</v>
      </c>
      <c r="B85" s="398" t="s">
        <v>127</v>
      </c>
      <c r="C85" s="237">
        <v>3</v>
      </c>
      <c r="D85" s="238">
        <v>30</v>
      </c>
      <c r="E85" s="239"/>
      <c r="F85" s="240"/>
      <c r="G85" s="240"/>
      <c r="H85" s="240">
        <v>30</v>
      </c>
      <c r="I85" s="240"/>
      <c r="J85" s="241"/>
      <c r="K85" s="240"/>
      <c r="L85" s="240"/>
      <c r="M85" s="240"/>
      <c r="N85" s="242"/>
      <c r="O85" s="243"/>
      <c r="P85" s="239"/>
      <c r="Q85" s="241"/>
      <c r="R85" s="240"/>
      <c r="S85" s="240"/>
      <c r="T85" s="240">
        <v>30</v>
      </c>
      <c r="U85" s="242"/>
      <c r="V85" s="242" t="s">
        <v>34</v>
      </c>
      <c r="W85" s="237">
        <v>3</v>
      </c>
      <c r="X85" s="239"/>
      <c r="Y85" s="240"/>
      <c r="Z85" s="240"/>
      <c r="AA85" s="240"/>
      <c r="AB85" s="242"/>
      <c r="AC85" s="242"/>
      <c r="AD85" s="239"/>
      <c r="AE85" s="241"/>
      <c r="AF85" s="240"/>
      <c r="AG85" s="240"/>
      <c r="AH85" s="240"/>
      <c r="AI85" s="242"/>
      <c r="AJ85" s="242"/>
      <c r="AK85" s="237"/>
      <c r="AL85" s="239"/>
      <c r="AM85" s="240"/>
      <c r="AN85" s="240"/>
      <c r="AO85" s="240"/>
      <c r="AP85" s="242"/>
      <c r="AQ85" s="242"/>
      <c r="AR85" s="239"/>
      <c r="AS85" s="241"/>
      <c r="AT85" s="240"/>
      <c r="AU85" s="240"/>
      <c r="AV85" s="240"/>
      <c r="AW85" s="240"/>
      <c r="AX85" s="240"/>
      <c r="AY85" s="244"/>
    </row>
    <row r="86" spans="1:51" ht="21" customHeight="1">
      <c r="A86" s="402">
        <v>14</v>
      </c>
      <c r="B86" s="398" t="s">
        <v>53</v>
      </c>
      <c r="C86" s="237">
        <v>3</v>
      </c>
      <c r="D86" s="238">
        <v>30</v>
      </c>
      <c r="E86" s="239"/>
      <c r="F86" s="240"/>
      <c r="G86" s="240"/>
      <c r="H86" s="240">
        <v>30</v>
      </c>
      <c r="I86" s="240"/>
      <c r="J86" s="241"/>
      <c r="K86" s="240"/>
      <c r="L86" s="240"/>
      <c r="M86" s="240"/>
      <c r="N86" s="242"/>
      <c r="O86" s="243"/>
      <c r="P86" s="239"/>
      <c r="Q86" s="241"/>
      <c r="R86" s="240"/>
      <c r="S86" s="240"/>
      <c r="T86" s="240">
        <v>30</v>
      </c>
      <c r="U86" s="242"/>
      <c r="V86" s="242" t="s">
        <v>34</v>
      </c>
      <c r="W86" s="237">
        <v>3</v>
      </c>
      <c r="X86" s="239"/>
      <c r="Y86" s="240"/>
      <c r="Z86" s="240"/>
      <c r="AA86" s="240"/>
      <c r="AB86" s="242"/>
      <c r="AC86" s="242"/>
      <c r="AD86" s="239"/>
      <c r="AE86" s="241"/>
      <c r="AF86" s="240"/>
      <c r="AG86" s="240"/>
      <c r="AH86" s="240"/>
      <c r="AI86" s="242"/>
      <c r="AJ86" s="242"/>
      <c r="AK86" s="237"/>
      <c r="AL86" s="239"/>
      <c r="AM86" s="240"/>
      <c r="AN86" s="240"/>
      <c r="AO86" s="240"/>
      <c r="AP86" s="242"/>
      <c r="AQ86" s="242"/>
      <c r="AR86" s="239"/>
      <c r="AS86" s="241"/>
      <c r="AT86" s="240"/>
      <c r="AU86" s="240"/>
      <c r="AV86" s="240"/>
      <c r="AW86" s="240"/>
      <c r="AX86" s="240"/>
      <c r="AY86" s="244"/>
    </row>
    <row r="87" spans="1:51" ht="35.25" customHeight="1">
      <c r="A87" s="402">
        <v>15</v>
      </c>
      <c r="B87" s="398" t="s">
        <v>54</v>
      </c>
      <c r="C87" s="237">
        <v>3</v>
      </c>
      <c r="D87" s="238">
        <v>30</v>
      </c>
      <c r="E87" s="239"/>
      <c r="F87" s="240"/>
      <c r="G87" s="240"/>
      <c r="H87" s="240">
        <v>30</v>
      </c>
      <c r="I87" s="240"/>
      <c r="J87" s="241"/>
      <c r="K87" s="240"/>
      <c r="L87" s="240"/>
      <c r="M87" s="240"/>
      <c r="N87" s="242"/>
      <c r="O87" s="243"/>
      <c r="P87" s="239"/>
      <c r="Q87" s="241"/>
      <c r="R87" s="240"/>
      <c r="S87" s="240"/>
      <c r="T87" s="240">
        <v>30</v>
      </c>
      <c r="U87" s="242"/>
      <c r="V87" s="242" t="s">
        <v>34</v>
      </c>
      <c r="W87" s="237">
        <v>3</v>
      </c>
      <c r="X87" s="239"/>
      <c r="Y87" s="240"/>
      <c r="Z87" s="240"/>
      <c r="AA87" s="240"/>
      <c r="AB87" s="242"/>
      <c r="AC87" s="242"/>
      <c r="AD87" s="239"/>
      <c r="AE87" s="241"/>
      <c r="AF87" s="240"/>
      <c r="AG87" s="240"/>
      <c r="AH87" s="240"/>
      <c r="AI87" s="242"/>
      <c r="AJ87" s="242"/>
      <c r="AK87" s="237"/>
      <c r="AL87" s="239"/>
      <c r="AM87" s="240"/>
      <c r="AN87" s="240"/>
      <c r="AO87" s="240"/>
      <c r="AP87" s="242"/>
      <c r="AQ87" s="242"/>
      <c r="AR87" s="239"/>
      <c r="AS87" s="241"/>
      <c r="AT87" s="240"/>
      <c r="AU87" s="240"/>
      <c r="AV87" s="240"/>
      <c r="AW87" s="240"/>
      <c r="AX87" s="240"/>
      <c r="AY87" s="244"/>
    </row>
    <row r="88" spans="1:51" ht="24" customHeight="1">
      <c r="A88" s="402">
        <v>16</v>
      </c>
      <c r="B88" s="398" t="s">
        <v>55</v>
      </c>
      <c r="C88" s="237">
        <v>3</v>
      </c>
      <c r="D88" s="238">
        <v>30</v>
      </c>
      <c r="E88" s="239"/>
      <c r="F88" s="240"/>
      <c r="G88" s="240"/>
      <c r="H88" s="240">
        <v>30</v>
      </c>
      <c r="I88" s="240"/>
      <c r="J88" s="241"/>
      <c r="K88" s="240"/>
      <c r="L88" s="240"/>
      <c r="M88" s="240"/>
      <c r="N88" s="242"/>
      <c r="O88" s="243"/>
      <c r="P88" s="239"/>
      <c r="Q88" s="241"/>
      <c r="R88" s="240"/>
      <c r="S88" s="240"/>
      <c r="T88" s="240">
        <v>30</v>
      </c>
      <c r="U88" s="242"/>
      <c r="V88" s="242" t="s">
        <v>34</v>
      </c>
      <c r="W88" s="237">
        <v>3</v>
      </c>
      <c r="X88" s="239"/>
      <c r="Y88" s="240"/>
      <c r="Z88" s="240"/>
      <c r="AA88" s="240"/>
      <c r="AB88" s="242"/>
      <c r="AC88" s="242"/>
      <c r="AD88" s="239"/>
      <c r="AE88" s="241"/>
      <c r="AF88" s="240"/>
      <c r="AG88" s="240"/>
      <c r="AH88" s="240"/>
      <c r="AI88" s="242"/>
      <c r="AJ88" s="242"/>
      <c r="AK88" s="237"/>
      <c r="AL88" s="239"/>
      <c r="AM88" s="240"/>
      <c r="AN88" s="240"/>
      <c r="AO88" s="240"/>
      <c r="AP88" s="242"/>
      <c r="AQ88" s="242"/>
      <c r="AR88" s="239"/>
      <c r="AS88" s="241"/>
      <c r="AT88" s="240"/>
      <c r="AU88" s="240"/>
      <c r="AV88" s="240"/>
      <c r="AW88" s="240"/>
      <c r="AX88" s="240"/>
      <c r="AY88" s="244"/>
    </row>
    <row r="89" spans="1:51" ht="18.75" customHeight="1">
      <c r="A89" s="402">
        <v>17</v>
      </c>
      <c r="B89" s="398" t="s">
        <v>56</v>
      </c>
      <c r="C89" s="237">
        <v>3</v>
      </c>
      <c r="D89" s="238">
        <v>30</v>
      </c>
      <c r="E89" s="239"/>
      <c r="F89" s="240"/>
      <c r="G89" s="240"/>
      <c r="H89" s="240">
        <v>30</v>
      </c>
      <c r="I89" s="240"/>
      <c r="J89" s="241"/>
      <c r="K89" s="240"/>
      <c r="L89" s="240"/>
      <c r="M89" s="240"/>
      <c r="N89" s="242"/>
      <c r="O89" s="243"/>
      <c r="P89" s="239"/>
      <c r="Q89" s="241"/>
      <c r="R89" s="240"/>
      <c r="S89" s="240"/>
      <c r="T89" s="240">
        <v>30</v>
      </c>
      <c r="U89" s="242"/>
      <c r="V89" s="242" t="s">
        <v>34</v>
      </c>
      <c r="W89" s="237">
        <v>3</v>
      </c>
      <c r="X89" s="239"/>
      <c r="Y89" s="240"/>
      <c r="Z89" s="240"/>
      <c r="AA89" s="240"/>
      <c r="AB89" s="242"/>
      <c r="AC89" s="242"/>
      <c r="AD89" s="239"/>
      <c r="AE89" s="241"/>
      <c r="AF89" s="240"/>
      <c r="AG89" s="240"/>
      <c r="AH89" s="240"/>
      <c r="AI89" s="242"/>
      <c r="AJ89" s="242"/>
      <c r="AK89" s="237"/>
      <c r="AL89" s="239"/>
      <c r="AM89" s="240"/>
      <c r="AN89" s="240"/>
      <c r="AO89" s="240"/>
      <c r="AP89" s="242"/>
      <c r="AQ89" s="242"/>
      <c r="AR89" s="239"/>
      <c r="AS89" s="241"/>
      <c r="AT89" s="240"/>
      <c r="AU89" s="240"/>
      <c r="AV89" s="240"/>
      <c r="AW89" s="240"/>
      <c r="AX89" s="240"/>
      <c r="AY89" s="244"/>
    </row>
    <row r="90" spans="1:51" ht="21" customHeight="1">
      <c r="A90" s="402">
        <v>18</v>
      </c>
      <c r="B90" s="398" t="s">
        <v>57</v>
      </c>
      <c r="C90" s="237">
        <v>3</v>
      </c>
      <c r="D90" s="238">
        <v>30</v>
      </c>
      <c r="E90" s="239"/>
      <c r="F90" s="240"/>
      <c r="G90" s="240"/>
      <c r="H90" s="240">
        <v>30</v>
      </c>
      <c r="I90" s="240"/>
      <c r="J90" s="241"/>
      <c r="K90" s="240"/>
      <c r="L90" s="240"/>
      <c r="M90" s="240"/>
      <c r="N90" s="242"/>
      <c r="O90" s="243"/>
      <c r="P90" s="239"/>
      <c r="Q90" s="241"/>
      <c r="R90" s="240"/>
      <c r="S90" s="240"/>
      <c r="T90" s="240">
        <v>30</v>
      </c>
      <c r="U90" s="242"/>
      <c r="V90" s="242" t="s">
        <v>34</v>
      </c>
      <c r="W90" s="237">
        <v>3</v>
      </c>
      <c r="X90" s="239"/>
      <c r="Y90" s="240"/>
      <c r="Z90" s="240"/>
      <c r="AA90" s="240"/>
      <c r="AB90" s="242"/>
      <c r="AC90" s="242"/>
      <c r="AD90" s="239"/>
      <c r="AE90" s="241"/>
      <c r="AF90" s="240"/>
      <c r="AG90" s="240"/>
      <c r="AH90" s="240"/>
      <c r="AI90" s="242"/>
      <c r="AJ90" s="242"/>
      <c r="AK90" s="237"/>
      <c r="AL90" s="239"/>
      <c r="AM90" s="240"/>
      <c r="AN90" s="240"/>
      <c r="AO90" s="240"/>
      <c r="AP90" s="242"/>
      <c r="AQ90" s="242"/>
      <c r="AR90" s="239"/>
      <c r="AS90" s="241"/>
      <c r="AT90" s="240"/>
      <c r="AU90" s="240"/>
      <c r="AV90" s="240"/>
      <c r="AW90" s="240"/>
      <c r="AX90" s="240"/>
      <c r="AY90" s="244"/>
    </row>
    <row r="91" spans="1:51" ht="21.75" customHeight="1">
      <c r="A91" s="402">
        <v>19</v>
      </c>
      <c r="B91" s="397" t="s">
        <v>192</v>
      </c>
      <c r="C91" s="326">
        <v>2</v>
      </c>
      <c r="D91" s="329">
        <v>30</v>
      </c>
      <c r="E91" s="322"/>
      <c r="F91" s="323"/>
      <c r="G91" s="323"/>
      <c r="H91" s="323">
        <v>30</v>
      </c>
      <c r="I91" s="323"/>
      <c r="J91" s="325"/>
      <c r="K91" s="323"/>
      <c r="L91" s="323"/>
      <c r="M91" s="323"/>
      <c r="N91" s="324"/>
      <c r="O91" s="330"/>
      <c r="P91" s="322"/>
      <c r="Q91" s="325"/>
      <c r="R91" s="323"/>
      <c r="S91" s="323"/>
      <c r="T91" s="323"/>
      <c r="U91" s="324"/>
      <c r="V91" s="324"/>
      <c r="W91" s="326"/>
      <c r="X91" s="322"/>
      <c r="Y91" s="323"/>
      <c r="Z91" s="323"/>
      <c r="AA91" s="323">
        <v>30</v>
      </c>
      <c r="AB91" s="324"/>
      <c r="AC91" s="324" t="s">
        <v>34</v>
      </c>
      <c r="AD91" s="322">
        <v>2</v>
      </c>
      <c r="AE91" s="325"/>
      <c r="AF91" s="323"/>
      <c r="AG91" s="323"/>
      <c r="AH91" s="323"/>
      <c r="AI91" s="324"/>
      <c r="AJ91" s="324"/>
      <c r="AK91" s="326"/>
      <c r="AL91" s="322"/>
      <c r="AM91" s="323"/>
      <c r="AN91" s="323"/>
      <c r="AO91" s="323"/>
      <c r="AP91" s="324"/>
      <c r="AQ91" s="324"/>
      <c r="AR91" s="322"/>
      <c r="AS91" s="325"/>
      <c r="AT91" s="323"/>
      <c r="AU91" s="323"/>
      <c r="AV91" s="323"/>
      <c r="AW91" s="323"/>
      <c r="AX91" s="323"/>
      <c r="AY91" s="327"/>
    </row>
    <row r="92" spans="1:51" ht="33" customHeight="1">
      <c r="A92" s="402">
        <v>20</v>
      </c>
      <c r="B92" s="397" t="s">
        <v>59</v>
      </c>
      <c r="C92" s="326">
        <v>2</v>
      </c>
      <c r="D92" s="329">
        <v>30</v>
      </c>
      <c r="E92" s="322"/>
      <c r="F92" s="323"/>
      <c r="G92" s="323"/>
      <c r="H92" s="323">
        <v>30</v>
      </c>
      <c r="I92" s="323"/>
      <c r="J92" s="325"/>
      <c r="K92" s="323"/>
      <c r="L92" s="323"/>
      <c r="M92" s="323"/>
      <c r="N92" s="324"/>
      <c r="O92" s="330"/>
      <c r="P92" s="322"/>
      <c r="Q92" s="325"/>
      <c r="R92" s="323"/>
      <c r="S92" s="323"/>
      <c r="T92" s="323"/>
      <c r="U92" s="324"/>
      <c r="V92" s="324"/>
      <c r="W92" s="326"/>
      <c r="X92" s="322"/>
      <c r="Y92" s="323"/>
      <c r="Z92" s="323"/>
      <c r="AA92" s="323">
        <v>30</v>
      </c>
      <c r="AB92" s="324"/>
      <c r="AC92" s="324" t="s">
        <v>34</v>
      </c>
      <c r="AD92" s="322">
        <v>2</v>
      </c>
      <c r="AE92" s="325"/>
      <c r="AF92" s="323"/>
      <c r="AG92" s="323"/>
      <c r="AH92" s="323"/>
      <c r="AI92" s="324"/>
      <c r="AJ92" s="324"/>
      <c r="AK92" s="326"/>
      <c r="AL92" s="322"/>
      <c r="AM92" s="323"/>
      <c r="AN92" s="323"/>
      <c r="AO92" s="323"/>
      <c r="AP92" s="324"/>
      <c r="AQ92" s="324"/>
      <c r="AR92" s="322"/>
      <c r="AS92" s="325"/>
      <c r="AT92" s="323"/>
      <c r="AU92" s="323"/>
      <c r="AV92" s="323"/>
      <c r="AW92" s="323"/>
      <c r="AX92" s="323"/>
      <c r="AY92" s="327"/>
    </row>
    <row r="93" spans="1:51" ht="16.5" customHeight="1">
      <c r="A93" s="402">
        <v>21</v>
      </c>
      <c r="B93" s="397" t="s">
        <v>60</v>
      </c>
      <c r="C93" s="326">
        <v>2</v>
      </c>
      <c r="D93" s="329">
        <v>30</v>
      </c>
      <c r="E93" s="322"/>
      <c r="F93" s="323"/>
      <c r="G93" s="323"/>
      <c r="H93" s="323">
        <v>30</v>
      </c>
      <c r="I93" s="323"/>
      <c r="J93" s="325"/>
      <c r="K93" s="323"/>
      <c r="L93" s="323"/>
      <c r="M93" s="323"/>
      <c r="N93" s="324"/>
      <c r="O93" s="330"/>
      <c r="P93" s="322"/>
      <c r="Q93" s="325"/>
      <c r="R93" s="323"/>
      <c r="S93" s="323"/>
      <c r="T93" s="323"/>
      <c r="U93" s="324"/>
      <c r="V93" s="324"/>
      <c r="W93" s="326"/>
      <c r="X93" s="322"/>
      <c r="Y93" s="323"/>
      <c r="Z93" s="323"/>
      <c r="AA93" s="323">
        <v>30</v>
      </c>
      <c r="AB93" s="324"/>
      <c r="AC93" s="324" t="s">
        <v>34</v>
      </c>
      <c r="AD93" s="322">
        <v>2</v>
      </c>
      <c r="AE93" s="325"/>
      <c r="AF93" s="323"/>
      <c r="AG93" s="323"/>
      <c r="AH93" s="323"/>
      <c r="AI93" s="324"/>
      <c r="AJ93" s="324"/>
      <c r="AK93" s="326"/>
      <c r="AL93" s="322"/>
      <c r="AM93" s="323"/>
      <c r="AN93" s="323"/>
      <c r="AO93" s="323"/>
      <c r="AP93" s="324"/>
      <c r="AQ93" s="324"/>
      <c r="AR93" s="322"/>
      <c r="AS93" s="325"/>
      <c r="AT93" s="323"/>
      <c r="AU93" s="323"/>
      <c r="AV93" s="323"/>
      <c r="AW93" s="323"/>
      <c r="AX93" s="323"/>
      <c r="AY93" s="327"/>
    </row>
    <row r="94" spans="1:51" ht="16.5" customHeight="1">
      <c r="A94" s="402">
        <v>22</v>
      </c>
      <c r="B94" s="397" t="s">
        <v>61</v>
      </c>
      <c r="C94" s="326">
        <v>2</v>
      </c>
      <c r="D94" s="329">
        <v>30</v>
      </c>
      <c r="E94" s="322"/>
      <c r="F94" s="323"/>
      <c r="G94" s="319"/>
      <c r="H94" s="322">
        <v>30</v>
      </c>
      <c r="I94" s="323"/>
      <c r="J94" s="325"/>
      <c r="K94" s="323"/>
      <c r="L94" s="323"/>
      <c r="M94" s="323"/>
      <c r="N94" s="324"/>
      <c r="O94" s="330"/>
      <c r="P94" s="322"/>
      <c r="Q94" s="325"/>
      <c r="R94" s="323"/>
      <c r="S94" s="323"/>
      <c r="T94" s="323"/>
      <c r="U94" s="324"/>
      <c r="V94" s="324"/>
      <c r="W94" s="326"/>
      <c r="X94" s="322"/>
      <c r="Y94" s="323"/>
      <c r="Z94" s="323"/>
      <c r="AA94" s="323">
        <v>30</v>
      </c>
      <c r="AB94" s="324"/>
      <c r="AC94" s="324" t="s">
        <v>34</v>
      </c>
      <c r="AD94" s="322">
        <v>2</v>
      </c>
      <c r="AE94" s="325"/>
      <c r="AF94" s="323"/>
      <c r="AG94" s="319"/>
      <c r="AH94" s="322"/>
      <c r="AI94" s="324"/>
      <c r="AJ94" s="324"/>
      <c r="AK94" s="326"/>
      <c r="AL94" s="322"/>
      <c r="AM94" s="323"/>
      <c r="AN94" s="323"/>
      <c r="AO94" s="323"/>
      <c r="AP94" s="324"/>
      <c r="AQ94" s="324"/>
      <c r="AR94" s="322"/>
      <c r="AS94" s="325"/>
      <c r="AT94" s="323"/>
      <c r="AU94" s="323"/>
      <c r="AV94" s="323"/>
      <c r="AW94" s="323"/>
      <c r="AX94" s="323"/>
      <c r="AY94" s="327"/>
    </row>
    <row r="95" spans="1:51" ht="24" customHeight="1">
      <c r="A95" s="402">
        <v>23</v>
      </c>
      <c r="B95" s="397" t="s">
        <v>62</v>
      </c>
      <c r="C95" s="326">
        <v>2</v>
      </c>
      <c r="D95" s="329">
        <v>30</v>
      </c>
      <c r="E95" s="322"/>
      <c r="F95" s="323"/>
      <c r="G95" s="324"/>
      <c r="H95" s="322">
        <v>30</v>
      </c>
      <c r="I95" s="323"/>
      <c r="J95" s="325"/>
      <c r="K95" s="323"/>
      <c r="L95" s="323"/>
      <c r="M95" s="323"/>
      <c r="N95" s="324"/>
      <c r="O95" s="330"/>
      <c r="P95" s="322"/>
      <c r="Q95" s="325"/>
      <c r="R95" s="323"/>
      <c r="S95" s="323"/>
      <c r="T95" s="323"/>
      <c r="U95" s="324"/>
      <c r="V95" s="324"/>
      <c r="W95" s="326"/>
      <c r="X95" s="322"/>
      <c r="Y95" s="323"/>
      <c r="Z95" s="323"/>
      <c r="AA95" s="323">
        <v>30</v>
      </c>
      <c r="AB95" s="324"/>
      <c r="AC95" s="324" t="s">
        <v>34</v>
      </c>
      <c r="AD95" s="322">
        <v>2</v>
      </c>
      <c r="AE95" s="325"/>
      <c r="AF95" s="323"/>
      <c r="AG95" s="324"/>
      <c r="AH95" s="322"/>
      <c r="AI95" s="324"/>
      <c r="AJ95" s="324"/>
      <c r="AK95" s="326"/>
      <c r="AL95" s="322"/>
      <c r="AM95" s="323"/>
      <c r="AN95" s="323"/>
      <c r="AO95" s="323"/>
      <c r="AP95" s="324"/>
      <c r="AQ95" s="324"/>
      <c r="AR95" s="322"/>
      <c r="AS95" s="325"/>
      <c r="AT95" s="323"/>
      <c r="AU95" s="323"/>
      <c r="AV95" s="323"/>
      <c r="AW95" s="323"/>
      <c r="AX95" s="323"/>
      <c r="AY95" s="327"/>
    </row>
    <row r="96" spans="1:51" ht="17.25" customHeight="1">
      <c r="A96" s="402">
        <v>24</v>
      </c>
      <c r="B96" s="397" t="s">
        <v>63</v>
      </c>
      <c r="C96" s="326">
        <v>2</v>
      </c>
      <c r="D96" s="329">
        <v>30</v>
      </c>
      <c r="E96" s="322"/>
      <c r="F96" s="323"/>
      <c r="G96" s="324"/>
      <c r="H96" s="322">
        <v>30</v>
      </c>
      <c r="I96" s="323"/>
      <c r="J96" s="325"/>
      <c r="K96" s="323"/>
      <c r="L96" s="323"/>
      <c r="M96" s="323"/>
      <c r="N96" s="324"/>
      <c r="O96" s="330"/>
      <c r="P96" s="322"/>
      <c r="Q96" s="325"/>
      <c r="R96" s="323"/>
      <c r="S96" s="323"/>
      <c r="T96" s="323"/>
      <c r="U96" s="324"/>
      <c r="V96" s="324"/>
      <c r="W96" s="326"/>
      <c r="X96" s="322"/>
      <c r="Y96" s="323"/>
      <c r="Z96" s="323"/>
      <c r="AA96" s="323">
        <v>30</v>
      </c>
      <c r="AB96" s="324"/>
      <c r="AC96" s="324" t="s">
        <v>34</v>
      </c>
      <c r="AD96" s="322">
        <v>2</v>
      </c>
      <c r="AE96" s="325"/>
      <c r="AF96" s="323"/>
      <c r="AG96" s="324"/>
      <c r="AH96" s="322"/>
      <c r="AI96" s="324"/>
      <c r="AJ96" s="324"/>
      <c r="AK96" s="326"/>
      <c r="AL96" s="322"/>
      <c r="AM96" s="323"/>
      <c r="AN96" s="323"/>
      <c r="AO96" s="323"/>
      <c r="AP96" s="324"/>
      <c r="AQ96" s="324"/>
      <c r="AR96" s="322"/>
      <c r="AS96" s="325"/>
      <c r="AT96" s="323"/>
      <c r="AU96" s="323"/>
      <c r="AV96" s="323"/>
      <c r="AW96" s="323"/>
      <c r="AX96" s="323"/>
      <c r="AY96" s="327"/>
    </row>
    <row r="97" spans="1:51" ht="16.5" customHeight="1">
      <c r="A97" s="402">
        <v>25</v>
      </c>
      <c r="B97" s="397" t="s">
        <v>64</v>
      </c>
      <c r="C97" s="326">
        <v>2</v>
      </c>
      <c r="D97" s="329">
        <v>30</v>
      </c>
      <c r="E97" s="322"/>
      <c r="F97" s="323"/>
      <c r="G97" s="324"/>
      <c r="H97" s="322">
        <v>30</v>
      </c>
      <c r="I97" s="323"/>
      <c r="J97" s="325"/>
      <c r="K97" s="323"/>
      <c r="L97" s="323"/>
      <c r="M97" s="323"/>
      <c r="N97" s="324"/>
      <c r="O97" s="330"/>
      <c r="P97" s="322"/>
      <c r="Q97" s="325"/>
      <c r="R97" s="323"/>
      <c r="S97" s="323"/>
      <c r="T97" s="323"/>
      <c r="U97" s="324"/>
      <c r="V97" s="324"/>
      <c r="W97" s="326"/>
      <c r="X97" s="322"/>
      <c r="Y97" s="323"/>
      <c r="Z97" s="323"/>
      <c r="AA97" s="323">
        <v>30</v>
      </c>
      <c r="AB97" s="324"/>
      <c r="AC97" s="324" t="s">
        <v>34</v>
      </c>
      <c r="AD97" s="322">
        <v>2</v>
      </c>
      <c r="AE97" s="325"/>
      <c r="AF97" s="323"/>
      <c r="AG97" s="324"/>
      <c r="AH97" s="322"/>
      <c r="AI97" s="324"/>
      <c r="AJ97" s="324"/>
      <c r="AK97" s="326"/>
      <c r="AL97" s="322"/>
      <c r="AM97" s="323"/>
      <c r="AN97" s="323"/>
      <c r="AO97" s="323"/>
      <c r="AP97" s="324"/>
      <c r="AQ97" s="324"/>
      <c r="AR97" s="322"/>
      <c r="AS97" s="325"/>
      <c r="AT97" s="323"/>
      <c r="AU97" s="323"/>
      <c r="AV97" s="323"/>
      <c r="AW97" s="323"/>
      <c r="AX97" s="323"/>
      <c r="AY97" s="327"/>
    </row>
    <row r="98" spans="1:51" ht="18.75" customHeight="1">
      <c r="A98" s="402">
        <v>26</v>
      </c>
      <c r="B98" s="398" t="s">
        <v>65</v>
      </c>
      <c r="C98" s="237">
        <v>2</v>
      </c>
      <c r="D98" s="238">
        <v>30</v>
      </c>
      <c r="E98" s="239"/>
      <c r="F98" s="240"/>
      <c r="G98" s="245"/>
      <c r="H98" s="243">
        <v>30</v>
      </c>
      <c r="I98" s="240"/>
      <c r="J98" s="241"/>
      <c r="K98" s="240"/>
      <c r="L98" s="240"/>
      <c r="M98" s="240"/>
      <c r="N98" s="242"/>
      <c r="O98" s="243"/>
      <c r="P98" s="239"/>
      <c r="Q98" s="241"/>
      <c r="R98" s="240"/>
      <c r="S98" s="240"/>
      <c r="T98" s="240"/>
      <c r="U98" s="242"/>
      <c r="V98" s="242"/>
      <c r="W98" s="237"/>
      <c r="X98" s="239"/>
      <c r="Y98" s="240"/>
      <c r="Z98" s="240"/>
      <c r="AA98" s="240"/>
      <c r="AB98" s="242"/>
      <c r="AC98" s="242"/>
      <c r="AD98" s="239"/>
      <c r="AE98" s="241"/>
      <c r="AF98" s="240"/>
      <c r="AG98" s="245"/>
      <c r="AH98" s="243">
        <v>30</v>
      </c>
      <c r="AI98" s="242"/>
      <c r="AJ98" s="242" t="s">
        <v>34</v>
      </c>
      <c r="AK98" s="237">
        <v>2</v>
      </c>
      <c r="AL98" s="239"/>
      <c r="AM98" s="240"/>
      <c r="AN98" s="240"/>
      <c r="AO98" s="240"/>
      <c r="AP98" s="242"/>
      <c r="AQ98" s="242"/>
      <c r="AR98" s="239"/>
      <c r="AS98" s="241"/>
      <c r="AT98" s="240"/>
      <c r="AU98" s="240"/>
      <c r="AV98" s="240"/>
      <c r="AW98" s="240"/>
      <c r="AX98" s="240"/>
      <c r="AY98" s="244"/>
    </row>
    <row r="99" spans="1:51" ht="19.5" customHeight="1">
      <c r="A99" s="402">
        <v>27</v>
      </c>
      <c r="B99" s="398" t="s">
        <v>66</v>
      </c>
      <c r="C99" s="237">
        <v>2</v>
      </c>
      <c r="D99" s="238">
        <v>30</v>
      </c>
      <c r="E99" s="239"/>
      <c r="F99" s="240"/>
      <c r="G99" s="242"/>
      <c r="H99" s="243">
        <v>30</v>
      </c>
      <c r="I99" s="240"/>
      <c r="J99" s="241"/>
      <c r="K99" s="240"/>
      <c r="L99" s="240"/>
      <c r="M99" s="240"/>
      <c r="N99" s="242"/>
      <c r="O99" s="243"/>
      <c r="P99" s="239"/>
      <c r="Q99" s="241"/>
      <c r="R99" s="240"/>
      <c r="S99" s="240"/>
      <c r="T99" s="240"/>
      <c r="U99" s="242"/>
      <c r="V99" s="242"/>
      <c r="W99" s="237"/>
      <c r="X99" s="239"/>
      <c r="Y99" s="240"/>
      <c r="Z99" s="240"/>
      <c r="AA99" s="240"/>
      <c r="AB99" s="242"/>
      <c r="AC99" s="242"/>
      <c r="AD99" s="239"/>
      <c r="AE99" s="241"/>
      <c r="AF99" s="240"/>
      <c r="AG99" s="242"/>
      <c r="AH99" s="243">
        <v>30</v>
      </c>
      <c r="AI99" s="242"/>
      <c r="AJ99" s="242" t="s">
        <v>34</v>
      </c>
      <c r="AK99" s="237">
        <v>2</v>
      </c>
      <c r="AL99" s="239"/>
      <c r="AM99" s="240"/>
      <c r="AN99" s="240"/>
      <c r="AO99" s="240"/>
      <c r="AP99" s="242"/>
      <c r="AQ99" s="242"/>
      <c r="AR99" s="239"/>
      <c r="AS99" s="241"/>
      <c r="AT99" s="240"/>
      <c r="AU99" s="240"/>
      <c r="AV99" s="240"/>
      <c r="AW99" s="240"/>
      <c r="AX99" s="240"/>
      <c r="AY99" s="244"/>
    </row>
    <row r="100" spans="1:51" ht="17.25" customHeight="1">
      <c r="A100" s="402">
        <v>28</v>
      </c>
      <c r="B100" s="399" t="s">
        <v>67</v>
      </c>
      <c r="C100" s="246">
        <v>2</v>
      </c>
      <c r="D100" s="247">
        <v>30</v>
      </c>
      <c r="E100" s="239"/>
      <c r="F100" s="240"/>
      <c r="G100" s="242"/>
      <c r="H100" s="248">
        <v>30</v>
      </c>
      <c r="I100" s="249"/>
      <c r="J100" s="250"/>
      <c r="K100" s="251"/>
      <c r="L100" s="245"/>
      <c r="M100" s="240"/>
      <c r="N100" s="242"/>
      <c r="O100" s="243"/>
      <c r="P100" s="239"/>
      <c r="Q100" s="241"/>
      <c r="R100" s="240"/>
      <c r="S100" s="240"/>
      <c r="T100" s="240"/>
      <c r="U100" s="242"/>
      <c r="V100" s="242"/>
      <c r="W100" s="237"/>
      <c r="X100" s="239"/>
      <c r="Y100" s="240"/>
      <c r="Z100" s="240"/>
      <c r="AA100" s="240"/>
      <c r="AB100" s="242"/>
      <c r="AC100" s="242"/>
      <c r="AD100" s="239"/>
      <c r="AE100" s="241"/>
      <c r="AF100" s="240"/>
      <c r="AG100" s="242"/>
      <c r="AH100" s="248">
        <v>30</v>
      </c>
      <c r="AI100" s="242"/>
      <c r="AJ100" s="242" t="s">
        <v>34</v>
      </c>
      <c r="AK100" s="237">
        <v>2</v>
      </c>
      <c r="AL100" s="239"/>
      <c r="AM100" s="240"/>
      <c r="AN100" s="240"/>
      <c r="AO100" s="240"/>
      <c r="AP100" s="242"/>
      <c r="AQ100" s="242"/>
      <c r="AR100" s="239"/>
      <c r="AS100" s="241"/>
      <c r="AT100" s="240"/>
      <c r="AU100" s="240"/>
      <c r="AV100" s="240"/>
      <c r="AW100" s="240"/>
      <c r="AX100" s="240"/>
      <c r="AY100" s="244"/>
    </row>
    <row r="101" spans="1:51" ht="18" customHeight="1">
      <c r="A101" s="402">
        <v>29</v>
      </c>
      <c r="B101" s="398" t="s">
        <v>68</v>
      </c>
      <c r="C101" s="237">
        <v>2</v>
      </c>
      <c r="D101" s="238">
        <v>30</v>
      </c>
      <c r="E101" s="239"/>
      <c r="F101" s="240"/>
      <c r="G101" s="242"/>
      <c r="H101" s="239">
        <v>30</v>
      </c>
      <c r="I101" s="244"/>
      <c r="J101" s="250"/>
      <c r="K101" s="251"/>
      <c r="L101" s="240"/>
      <c r="M101" s="240"/>
      <c r="N101" s="242"/>
      <c r="O101" s="243"/>
      <c r="P101" s="239"/>
      <c r="Q101" s="241"/>
      <c r="R101" s="240"/>
      <c r="S101" s="240"/>
      <c r="T101" s="240"/>
      <c r="U101" s="242"/>
      <c r="V101" s="242"/>
      <c r="W101" s="237"/>
      <c r="X101" s="239"/>
      <c r="Y101" s="240"/>
      <c r="Z101" s="240"/>
      <c r="AA101" s="240"/>
      <c r="AB101" s="242"/>
      <c r="AC101" s="242"/>
      <c r="AD101" s="239"/>
      <c r="AE101" s="241"/>
      <c r="AF101" s="240"/>
      <c r="AG101" s="245"/>
      <c r="AH101" s="239">
        <v>30</v>
      </c>
      <c r="AI101" s="242"/>
      <c r="AJ101" s="242" t="s">
        <v>34</v>
      </c>
      <c r="AK101" s="237">
        <v>2</v>
      </c>
      <c r="AL101" s="239"/>
      <c r="AM101" s="240"/>
      <c r="AN101" s="240"/>
      <c r="AO101" s="240"/>
      <c r="AP101" s="242"/>
      <c r="AQ101" s="242"/>
      <c r="AR101" s="239"/>
      <c r="AS101" s="241"/>
      <c r="AT101" s="240"/>
      <c r="AU101" s="240"/>
      <c r="AV101" s="240"/>
      <c r="AW101" s="240"/>
      <c r="AX101" s="240"/>
      <c r="AY101" s="244"/>
    </row>
    <row r="102" spans="1:51" ht="21" customHeight="1">
      <c r="A102" s="402">
        <v>30</v>
      </c>
      <c r="B102" s="398" t="s">
        <v>69</v>
      </c>
      <c r="C102" s="237">
        <v>2</v>
      </c>
      <c r="D102" s="238">
        <v>30</v>
      </c>
      <c r="E102" s="239"/>
      <c r="F102" s="240"/>
      <c r="G102" s="242"/>
      <c r="H102" s="239">
        <v>30</v>
      </c>
      <c r="I102" s="244"/>
      <c r="J102" s="250"/>
      <c r="K102" s="251"/>
      <c r="L102" s="240"/>
      <c r="M102" s="240"/>
      <c r="N102" s="242"/>
      <c r="O102" s="243"/>
      <c r="P102" s="239"/>
      <c r="Q102" s="241"/>
      <c r="R102" s="240"/>
      <c r="S102" s="240"/>
      <c r="T102" s="240"/>
      <c r="U102" s="242"/>
      <c r="V102" s="242"/>
      <c r="W102" s="237"/>
      <c r="X102" s="239"/>
      <c r="Y102" s="240"/>
      <c r="Z102" s="240"/>
      <c r="AA102" s="240"/>
      <c r="AB102" s="242"/>
      <c r="AC102" s="242"/>
      <c r="AD102" s="239"/>
      <c r="AE102" s="241"/>
      <c r="AF102" s="240"/>
      <c r="AG102" s="242"/>
      <c r="AH102" s="239">
        <v>30</v>
      </c>
      <c r="AI102" s="242"/>
      <c r="AJ102" s="242" t="s">
        <v>34</v>
      </c>
      <c r="AK102" s="237">
        <v>2</v>
      </c>
      <c r="AL102" s="239"/>
      <c r="AM102" s="240"/>
      <c r="AN102" s="240"/>
      <c r="AO102" s="240"/>
      <c r="AP102" s="242"/>
      <c r="AQ102" s="242"/>
      <c r="AR102" s="239"/>
      <c r="AS102" s="241"/>
      <c r="AT102" s="240"/>
      <c r="AU102" s="240"/>
      <c r="AV102" s="240"/>
      <c r="AW102" s="240"/>
      <c r="AX102" s="240"/>
      <c r="AY102" s="244"/>
    </row>
    <row r="103" spans="1:51" ht="30" customHeight="1">
      <c r="A103" s="402">
        <v>31</v>
      </c>
      <c r="B103" s="398" t="s">
        <v>70</v>
      </c>
      <c r="C103" s="237">
        <v>2</v>
      </c>
      <c r="D103" s="238">
        <v>30</v>
      </c>
      <c r="E103" s="239"/>
      <c r="F103" s="240"/>
      <c r="G103" s="242"/>
      <c r="H103" s="239">
        <v>30</v>
      </c>
      <c r="I103" s="244"/>
      <c r="J103" s="250"/>
      <c r="K103" s="251"/>
      <c r="L103" s="240"/>
      <c r="M103" s="240"/>
      <c r="N103" s="242"/>
      <c r="O103" s="243"/>
      <c r="P103" s="239"/>
      <c r="Q103" s="241"/>
      <c r="R103" s="240"/>
      <c r="S103" s="240"/>
      <c r="T103" s="240"/>
      <c r="U103" s="242"/>
      <c r="V103" s="242"/>
      <c r="W103" s="237"/>
      <c r="X103" s="239"/>
      <c r="Y103" s="240"/>
      <c r="Z103" s="240"/>
      <c r="AA103" s="240"/>
      <c r="AB103" s="242"/>
      <c r="AC103" s="242"/>
      <c r="AD103" s="239"/>
      <c r="AE103" s="241"/>
      <c r="AF103" s="240"/>
      <c r="AG103" s="242"/>
      <c r="AH103" s="239">
        <v>30</v>
      </c>
      <c r="AI103" s="242"/>
      <c r="AJ103" s="242" t="s">
        <v>34</v>
      </c>
      <c r="AK103" s="237">
        <v>2</v>
      </c>
      <c r="AL103" s="239"/>
      <c r="AM103" s="240"/>
      <c r="AN103" s="240"/>
      <c r="AO103" s="240"/>
      <c r="AP103" s="242"/>
      <c r="AQ103" s="242"/>
      <c r="AR103" s="239"/>
      <c r="AS103" s="241"/>
      <c r="AT103" s="240"/>
      <c r="AU103" s="240"/>
      <c r="AV103" s="240"/>
      <c r="AW103" s="240"/>
      <c r="AX103" s="240"/>
      <c r="AY103" s="244"/>
    </row>
    <row r="104" spans="1:51" ht="19.5" customHeight="1">
      <c r="A104" s="402">
        <v>32</v>
      </c>
      <c r="B104" s="398" t="s">
        <v>71</v>
      </c>
      <c r="C104" s="237">
        <v>2</v>
      </c>
      <c r="D104" s="238">
        <v>30</v>
      </c>
      <c r="E104" s="239"/>
      <c r="F104" s="240"/>
      <c r="G104" s="242"/>
      <c r="H104" s="239">
        <v>30</v>
      </c>
      <c r="I104" s="244"/>
      <c r="J104" s="250"/>
      <c r="K104" s="251"/>
      <c r="L104" s="240"/>
      <c r="M104" s="240"/>
      <c r="N104" s="242"/>
      <c r="O104" s="243"/>
      <c r="P104" s="239"/>
      <c r="Q104" s="241"/>
      <c r="R104" s="240"/>
      <c r="S104" s="240"/>
      <c r="T104" s="240"/>
      <c r="U104" s="242"/>
      <c r="V104" s="242"/>
      <c r="W104" s="237"/>
      <c r="X104" s="239"/>
      <c r="Y104" s="240"/>
      <c r="Z104" s="240"/>
      <c r="AA104" s="240"/>
      <c r="AB104" s="242"/>
      <c r="AC104" s="242"/>
      <c r="AD104" s="239"/>
      <c r="AE104" s="241"/>
      <c r="AF104" s="240"/>
      <c r="AG104" s="242"/>
      <c r="AH104" s="239">
        <v>30</v>
      </c>
      <c r="AI104" s="242"/>
      <c r="AJ104" s="242" t="s">
        <v>34</v>
      </c>
      <c r="AK104" s="237">
        <v>2</v>
      </c>
      <c r="AL104" s="239"/>
      <c r="AM104" s="240"/>
      <c r="AN104" s="240"/>
      <c r="AO104" s="240"/>
      <c r="AP104" s="242"/>
      <c r="AQ104" s="242"/>
      <c r="AR104" s="239"/>
      <c r="AS104" s="241"/>
      <c r="AT104" s="240"/>
      <c r="AU104" s="240"/>
      <c r="AV104" s="240"/>
      <c r="AW104" s="240"/>
      <c r="AX104" s="240"/>
      <c r="AY104" s="244"/>
    </row>
    <row r="105" spans="1:51" ht="21" customHeight="1">
      <c r="A105" s="402">
        <v>33</v>
      </c>
      <c r="B105" s="397" t="s">
        <v>72</v>
      </c>
      <c r="C105" s="326">
        <v>2</v>
      </c>
      <c r="D105" s="329">
        <v>30</v>
      </c>
      <c r="E105" s="322"/>
      <c r="F105" s="323"/>
      <c r="G105" s="324"/>
      <c r="H105" s="322">
        <v>30</v>
      </c>
      <c r="I105" s="327"/>
      <c r="J105" s="331"/>
      <c r="K105" s="332"/>
      <c r="L105" s="323"/>
      <c r="M105" s="323"/>
      <c r="N105" s="324"/>
      <c r="O105" s="330"/>
      <c r="P105" s="322"/>
      <c r="Q105" s="325"/>
      <c r="R105" s="323"/>
      <c r="S105" s="323"/>
      <c r="T105" s="323"/>
      <c r="U105" s="324"/>
      <c r="V105" s="324"/>
      <c r="W105" s="326"/>
      <c r="X105" s="322"/>
      <c r="Y105" s="323"/>
      <c r="Z105" s="323"/>
      <c r="AA105" s="323"/>
      <c r="AB105" s="324"/>
      <c r="AC105" s="324"/>
      <c r="AD105" s="322"/>
      <c r="AE105" s="325"/>
      <c r="AF105" s="323"/>
      <c r="AG105" s="323"/>
      <c r="AH105" s="323"/>
      <c r="AI105" s="324"/>
      <c r="AJ105" s="324"/>
      <c r="AK105" s="326"/>
      <c r="AL105" s="322"/>
      <c r="AM105" s="323"/>
      <c r="AN105" s="323"/>
      <c r="AO105" s="323">
        <v>30</v>
      </c>
      <c r="AP105" s="324"/>
      <c r="AQ105" s="324" t="s">
        <v>34</v>
      </c>
      <c r="AR105" s="322">
        <v>2</v>
      </c>
      <c r="AS105" s="325"/>
      <c r="AT105" s="323"/>
      <c r="AU105" s="323"/>
      <c r="AV105" s="323"/>
      <c r="AW105" s="323"/>
      <c r="AX105" s="323"/>
      <c r="AY105" s="327"/>
    </row>
    <row r="106" spans="1:51" ht="21.75" customHeight="1">
      <c r="A106" s="402">
        <v>34</v>
      </c>
      <c r="B106" s="397" t="s">
        <v>73</v>
      </c>
      <c r="C106" s="328">
        <v>2</v>
      </c>
      <c r="D106" s="329">
        <v>30</v>
      </c>
      <c r="E106" s="322"/>
      <c r="F106" s="323"/>
      <c r="G106" s="323"/>
      <c r="H106" s="323">
        <v>30</v>
      </c>
      <c r="I106" s="327"/>
      <c r="J106" s="331"/>
      <c r="K106" s="333"/>
      <c r="L106" s="319"/>
      <c r="M106" s="323"/>
      <c r="N106" s="324"/>
      <c r="O106" s="330"/>
      <c r="P106" s="322"/>
      <c r="Q106" s="325"/>
      <c r="R106" s="323"/>
      <c r="S106" s="323"/>
      <c r="T106" s="323"/>
      <c r="U106" s="324"/>
      <c r="V106" s="324"/>
      <c r="W106" s="326"/>
      <c r="X106" s="322"/>
      <c r="Y106" s="323"/>
      <c r="Z106" s="323"/>
      <c r="AA106" s="323"/>
      <c r="AB106" s="324"/>
      <c r="AC106" s="324"/>
      <c r="AD106" s="322"/>
      <c r="AE106" s="325"/>
      <c r="AF106" s="323"/>
      <c r="AG106" s="323"/>
      <c r="AH106" s="323"/>
      <c r="AI106" s="324"/>
      <c r="AJ106" s="324"/>
      <c r="AK106" s="326"/>
      <c r="AL106" s="322"/>
      <c r="AM106" s="323"/>
      <c r="AN106" s="323"/>
      <c r="AO106" s="323">
        <v>30</v>
      </c>
      <c r="AP106" s="324"/>
      <c r="AQ106" s="324" t="s">
        <v>34</v>
      </c>
      <c r="AR106" s="322">
        <v>2</v>
      </c>
      <c r="AS106" s="325"/>
      <c r="AT106" s="323"/>
      <c r="AU106" s="323"/>
      <c r="AV106" s="323"/>
      <c r="AW106" s="323"/>
      <c r="AX106" s="323"/>
      <c r="AY106" s="327"/>
    </row>
    <row r="107" spans="1:51" ht="30.75" customHeight="1">
      <c r="A107" s="402">
        <v>35</v>
      </c>
      <c r="B107" s="397" t="s">
        <v>74</v>
      </c>
      <c r="C107" s="328">
        <v>2</v>
      </c>
      <c r="D107" s="329">
        <v>30</v>
      </c>
      <c r="E107" s="322"/>
      <c r="F107" s="323"/>
      <c r="G107" s="323"/>
      <c r="H107" s="323">
        <v>30</v>
      </c>
      <c r="I107" s="327"/>
      <c r="J107" s="331"/>
      <c r="K107" s="333"/>
      <c r="L107" s="323"/>
      <c r="M107" s="323"/>
      <c r="N107" s="324"/>
      <c r="O107" s="330"/>
      <c r="P107" s="322"/>
      <c r="Q107" s="325"/>
      <c r="R107" s="323"/>
      <c r="S107" s="323"/>
      <c r="T107" s="323"/>
      <c r="U107" s="324"/>
      <c r="V107" s="324"/>
      <c r="W107" s="326"/>
      <c r="X107" s="322"/>
      <c r="Y107" s="323"/>
      <c r="Z107" s="323"/>
      <c r="AA107" s="323"/>
      <c r="AB107" s="324"/>
      <c r="AC107" s="324"/>
      <c r="AD107" s="322"/>
      <c r="AE107" s="325"/>
      <c r="AF107" s="323"/>
      <c r="AG107" s="323"/>
      <c r="AH107" s="323"/>
      <c r="AI107" s="324"/>
      <c r="AJ107" s="324"/>
      <c r="AK107" s="326"/>
      <c r="AL107" s="322"/>
      <c r="AM107" s="323"/>
      <c r="AN107" s="323"/>
      <c r="AO107" s="323">
        <v>30</v>
      </c>
      <c r="AP107" s="324"/>
      <c r="AQ107" s="324" t="s">
        <v>34</v>
      </c>
      <c r="AR107" s="322">
        <v>2</v>
      </c>
      <c r="AS107" s="325"/>
      <c r="AT107" s="323"/>
      <c r="AU107" s="323"/>
      <c r="AV107" s="323"/>
      <c r="AW107" s="323"/>
      <c r="AX107" s="323"/>
      <c r="AY107" s="327"/>
    </row>
    <row r="108" spans="1:51" ht="16.5" customHeight="1">
      <c r="A108" s="402">
        <v>36</v>
      </c>
      <c r="B108" s="397" t="s">
        <v>75</v>
      </c>
      <c r="C108" s="328">
        <v>2</v>
      </c>
      <c r="D108" s="329">
        <v>30</v>
      </c>
      <c r="E108" s="322"/>
      <c r="F108" s="323"/>
      <c r="G108" s="323"/>
      <c r="H108" s="323">
        <v>30</v>
      </c>
      <c r="I108" s="327"/>
      <c r="J108" s="331"/>
      <c r="K108" s="333"/>
      <c r="L108" s="323"/>
      <c r="M108" s="323"/>
      <c r="N108" s="324"/>
      <c r="O108" s="330"/>
      <c r="P108" s="322"/>
      <c r="Q108" s="325"/>
      <c r="R108" s="323"/>
      <c r="S108" s="323"/>
      <c r="T108" s="323"/>
      <c r="U108" s="324"/>
      <c r="V108" s="324"/>
      <c r="W108" s="326"/>
      <c r="X108" s="322"/>
      <c r="Y108" s="323"/>
      <c r="Z108" s="323"/>
      <c r="AA108" s="323"/>
      <c r="AB108" s="324"/>
      <c r="AC108" s="324"/>
      <c r="AD108" s="322"/>
      <c r="AE108" s="325"/>
      <c r="AF108" s="323"/>
      <c r="AG108" s="323"/>
      <c r="AH108" s="323"/>
      <c r="AI108" s="324"/>
      <c r="AJ108" s="324"/>
      <c r="AK108" s="326"/>
      <c r="AL108" s="322"/>
      <c r="AM108" s="323"/>
      <c r="AN108" s="323"/>
      <c r="AO108" s="323">
        <v>30</v>
      </c>
      <c r="AP108" s="324"/>
      <c r="AQ108" s="324" t="s">
        <v>34</v>
      </c>
      <c r="AR108" s="322">
        <v>2</v>
      </c>
      <c r="AS108" s="325"/>
      <c r="AT108" s="323"/>
      <c r="AU108" s="323"/>
      <c r="AV108" s="323"/>
      <c r="AW108" s="323"/>
      <c r="AX108" s="323"/>
      <c r="AY108" s="327"/>
    </row>
    <row r="109" spans="1:51" ht="18" customHeight="1">
      <c r="A109" s="402">
        <v>37</v>
      </c>
      <c r="B109" s="397" t="s">
        <v>76</v>
      </c>
      <c r="C109" s="328">
        <v>2</v>
      </c>
      <c r="D109" s="329">
        <v>30</v>
      </c>
      <c r="E109" s="322"/>
      <c r="F109" s="323"/>
      <c r="G109" s="323"/>
      <c r="H109" s="323">
        <v>30</v>
      </c>
      <c r="I109" s="327"/>
      <c r="J109" s="331"/>
      <c r="K109" s="333"/>
      <c r="L109" s="323"/>
      <c r="M109" s="323"/>
      <c r="N109" s="324"/>
      <c r="O109" s="330"/>
      <c r="P109" s="322"/>
      <c r="Q109" s="325"/>
      <c r="R109" s="323"/>
      <c r="S109" s="323"/>
      <c r="T109" s="323"/>
      <c r="U109" s="324"/>
      <c r="V109" s="324"/>
      <c r="W109" s="326"/>
      <c r="X109" s="322"/>
      <c r="Y109" s="323"/>
      <c r="Z109" s="323"/>
      <c r="AA109" s="323"/>
      <c r="AB109" s="324"/>
      <c r="AC109" s="324"/>
      <c r="AD109" s="322"/>
      <c r="AE109" s="325"/>
      <c r="AF109" s="323"/>
      <c r="AG109" s="323"/>
      <c r="AH109" s="323"/>
      <c r="AI109" s="324"/>
      <c r="AJ109" s="324"/>
      <c r="AK109" s="326"/>
      <c r="AL109" s="322"/>
      <c r="AM109" s="323"/>
      <c r="AN109" s="323"/>
      <c r="AO109" s="323">
        <v>30</v>
      </c>
      <c r="AP109" s="324"/>
      <c r="AQ109" s="324" t="s">
        <v>34</v>
      </c>
      <c r="AR109" s="322">
        <v>2</v>
      </c>
      <c r="AS109" s="325"/>
      <c r="AT109" s="323"/>
      <c r="AU109" s="323"/>
      <c r="AV109" s="323"/>
      <c r="AW109" s="323"/>
      <c r="AX109" s="323"/>
      <c r="AY109" s="327"/>
    </row>
    <row r="110" spans="1:51" ht="16.5" customHeight="1">
      <c r="A110" s="402">
        <v>38</v>
      </c>
      <c r="B110" s="397" t="s">
        <v>77</v>
      </c>
      <c r="C110" s="328">
        <v>2</v>
      </c>
      <c r="D110" s="329">
        <v>30</v>
      </c>
      <c r="E110" s="322"/>
      <c r="F110" s="323"/>
      <c r="G110" s="323"/>
      <c r="H110" s="323">
        <v>30</v>
      </c>
      <c r="I110" s="327"/>
      <c r="J110" s="331"/>
      <c r="K110" s="333"/>
      <c r="L110" s="323"/>
      <c r="M110" s="323"/>
      <c r="N110" s="324"/>
      <c r="O110" s="330"/>
      <c r="P110" s="322"/>
      <c r="Q110" s="325"/>
      <c r="R110" s="323"/>
      <c r="S110" s="323"/>
      <c r="T110" s="323"/>
      <c r="U110" s="324"/>
      <c r="V110" s="324"/>
      <c r="W110" s="326"/>
      <c r="X110" s="322"/>
      <c r="Y110" s="323"/>
      <c r="Z110" s="323"/>
      <c r="AA110" s="323"/>
      <c r="AB110" s="324"/>
      <c r="AC110" s="324"/>
      <c r="AD110" s="322"/>
      <c r="AE110" s="325"/>
      <c r="AF110" s="323"/>
      <c r="AG110" s="323"/>
      <c r="AH110" s="323"/>
      <c r="AI110" s="324"/>
      <c r="AJ110" s="324"/>
      <c r="AK110" s="326"/>
      <c r="AL110" s="322"/>
      <c r="AM110" s="323"/>
      <c r="AN110" s="323"/>
      <c r="AO110" s="323">
        <v>30</v>
      </c>
      <c r="AP110" s="324"/>
      <c r="AQ110" s="324" t="s">
        <v>34</v>
      </c>
      <c r="AR110" s="322">
        <v>2</v>
      </c>
      <c r="AS110" s="325"/>
      <c r="AT110" s="323"/>
      <c r="AU110" s="323"/>
      <c r="AV110" s="323"/>
      <c r="AW110" s="323"/>
      <c r="AX110" s="323"/>
      <c r="AY110" s="327"/>
    </row>
    <row r="111" spans="1:51" ht="17.25" customHeight="1">
      <c r="A111" s="402">
        <v>39</v>
      </c>
      <c r="B111" s="397" t="s">
        <v>78</v>
      </c>
      <c r="C111" s="328">
        <v>2</v>
      </c>
      <c r="D111" s="329">
        <v>30</v>
      </c>
      <c r="E111" s="322"/>
      <c r="F111" s="323"/>
      <c r="G111" s="323"/>
      <c r="H111" s="323">
        <v>30</v>
      </c>
      <c r="I111" s="327"/>
      <c r="J111" s="331"/>
      <c r="K111" s="333"/>
      <c r="L111" s="323"/>
      <c r="M111" s="323"/>
      <c r="N111" s="324"/>
      <c r="O111" s="330"/>
      <c r="P111" s="322"/>
      <c r="Q111" s="325"/>
      <c r="R111" s="323"/>
      <c r="S111" s="323"/>
      <c r="T111" s="323"/>
      <c r="U111" s="324"/>
      <c r="V111" s="324"/>
      <c r="W111" s="326"/>
      <c r="X111" s="322"/>
      <c r="Y111" s="323"/>
      <c r="Z111" s="323"/>
      <c r="AA111" s="323"/>
      <c r="AB111" s="324"/>
      <c r="AC111" s="324"/>
      <c r="AD111" s="322"/>
      <c r="AE111" s="325"/>
      <c r="AF111" s="323"/>
      <c r="AG111" s="323"/>
      <c r="AH111" s="323"/>
      <c r="AI111" s="324"/>
      <c r="AJ111" s="324"/>
      <c r="AK111" s="326"/>
      <c r="AL111" s="322"/>
      <c r="AM111" s="323"/>
      <c r="AN111" s="323"/>
      <c r="AO111" s="323">
        <v>30</v>
      </c>
      <c r="AP111" s="324"/>
      <c r="AQ111" s="324" t="s">
        <v>34</v>
      </c>
      <c r="AR111" s="322">
        <v>2</v>
      </c>
      <c r="AS111" s="325"/>
      <c r="AT111" s="323"/>
      <c r="AU111" s="323"/>
      <c r="AV111" s="323"/>
      <c r="AW111" s="323"/>
      <c r="AX111" s="323"/>
      <c r="AY111" s="327"/>
    </row>
    <row r="112" spans="1:51" ht="28.5" customHeight="1">
      <c r="A112" s="402">
        <v>40</v>
      </c>
      <c r="B112" s="397" t="s">
        <v>79</v>
      </c>
      <c r="C112" s="328">
        <v>2</v>
      </c>
      <c r="D112" s="329">
        <v>30</v>
      </c>
      <c r="E112" s="322"/>
      <c r="F112" s="323"/>
      <c r="G112" s="323"/>
      <c r="H112" s="323">
        <v>30</v>
      </c>
      <c r="I112" s="327"/>
      <c r="J112" s="331"/>
      <c r="K112" s="332"/>
      <c r="L112" s="323"/>
      <c r="M112" s="323"/>
      <c r="N112" s="324"/>
      <c r="O112" s="330"/>
      <c r="P112" s="322"/>
      <c r="Q112" s="325"/>
      <c r="R112" s="323"/>
      <c r="S112" s="323"/>
      <c r="T112" s="323"/>
      <c r="U112" s="324"/>
      <c r="V112" s="324"/>
      <c r="W112" s="326"/>
      <c r="X112" s="322"/>
      <c r="Y112" s="323"/>
      <c r="Z112" s="323"/>
      <c r="AA112" s="323"/>
      <c r="AB112" s="324"/>
      <c r="AC112" s="324"/>
      <c r="AD112" s="322"/>
      <c r="AE112" s="325"/>
      <c r="AF112" s="323"/>
      <c r="AG112" s="323"/>
      <c r="AH112" s="323"/>
      <c r="AI112" s="324"/>
      <c r="AJ112" s="324"/>
      <c r="AK112" s="326"/>
      <c r="AL112" s="322"/>
      <c r="AM112" s="323"/>
      <c r="AN112" s="323"/>
      <c r="AO112" s="323">
        <v>30</v>
      </c>
      <c r="AP112" s="324"/>
      <c r="AQ112" s="324" t="s">
        <v>34</v>
      </c>
      <c r="AR112" s="322">
        <v>2</v>
      </c>
      <c r="AS112" s="325"/>
      <c r="AT112" s="323"/>
      <c r="AU112" s="323"/>
      <c r="AV112" s="323"/>
      <c r="AW112" s="323"/>
      <c r="AX112" s="323"/>
      <c r="AY112" s="327"/>
    </row>
    <row r="113" spans="1:51" ht="29.25" customHeight="1">
      <c r="A113" s="402">
        <v>41</v>
      </c>
      <c r="B113" s="399" t="s">
        <v>80</v>
      </c>
      <c r="C113" s="253">
        <v>2</v>
      </c>
      <c r="D113" s="238">
        <v>15</v>
      </c>
      <c r="E113" s="239"/>
      <c r="F113" s="245"/>
      <c r="G113" s="240"/>
      <c r="H113" s="240">
        <v>15</v>
      </c>
      <c r="I113" s="244"/>
      <c r="J113" s="250"/>
      <c r="K113" s="251"/>
      <c r="L113" s="245"/>
      <c r="M113" s="240"/>
      <c r="N113" s="242"/>
      <c r="O113" s="243"/>
      <c r="P113" s="239"/>
      <c r="Q113" s="241"/>
      <c r="R113" s="240"/>
      <c r="S113" s="240"/>
      <c r="T113" s="240"/>
      <c r="U113" s="242"/>
      <c r="V113" s="242"/>
      <c r="W113" s="237"/>
      <c r="X113" s="239"/>
      <c r="Y113" s="240"/>
      <c r="Z113" s="240"/>
      <c r="AA113" s="240"/>
      <c r="AB113" s="242"/>
      <c r="AC113" s="242"/>
      <c r="AD113" s="239"/>
      <c r="AE113" s="241"/>
      <c r="AF113" s="240"/>
      <c r="AG113" s="240"/>
      <c r="AH113" s="240"/>
      <c r="AI113" s="242"/>
      <c r="AJ113" s="242"/>
      <c r="AK113" s="237"/>
      <c r="AL113" s="239"/>
      <c r="AM113" s="240"/>
      <c r="AN113" s="240"/>
      <c r="AO113" s="240"/>
      <c r="AP113" s="242"/>
      <c r="AQ113" s="242"/>
      <c r="AR113" s="239"/>
      <c r="AS113" s="241"/>
      <c r="AT113" s="240"/>
      <c r="AU113" s="240"/>
      <c r="AV113" s="240">
        <v>15</v>
      </c>
      <c r="AW113" s="240"/>
      <c r="AX113" s="240" t="s">
        <v>34</v>
      </c>
      <c r="AY113" s="244">
        <v>2</v>
      </c>
    </row>
    <row r="114" spans="1:51" ht="15" customHeight="1">
      <c r="A114" s="402">
        <v>42</v>
      </c>
      <c r="B114" s="398" t="s">
        <v>81</v>
      </c>
      <c r="C114" s="253">
        <v>2</v>
      </c>
      <c r="D114" s="238">
        <v>15</v>
      </c>
      <c r="E114" s="239"/>
      <c r="F114" s="240"/>
      <c r="G114" s="240"/>
      <c r="H114" s="240">
        <v>15</v>
      </c>
      <c r="I114" s="244"/>
      <c r="J114" s="250"/>
      <c r="K114" s="252"/>
      <c r="L114" s="240"/>
      <c r="M114" s="240"/>
      <c r="N114" s="242"/>
      <c r="O114" s="243"/>
      <c r="P114" s="239"/>
      <c r="Q114" s="241"/>
      <c r="R114" s="240"/>
      <c r="S114" s="240"/>
      <c r="T114" s="240"/>
      <c r="U114" s="242"/>
      <c r="V114" s="242"/>
      <c r="W114" s="237"/>
      <c r="X114" s="239"/>
      <c r="Y114" s="240"/>
      <c r="Z114" s="240"/>
      <c r="AA114" s="240"/>
      <c r="AB114" s="242"/>
      <c r="AC114" s="242"/>
      <c r="AD114" s="239"/>
      <c r="AE114" s="241"/>
      <c r="AF114" s="240"/>
      <c r="AG114" s="240"/>
      <c r="AH114" s="240"/>
      <c r="AI114" s="242"/>
      <c r="AJ114" s="242"/>
      <c r="AK114" s="237"/>
      <c r="AL114" s="239"/>
      <c r="AM114" s="240"/>
      <c r="AN114" s="240"/>
      <c r="AO114" s="240"/>
      <c r="AP114" s="242"/>
      <c r="AQ114" s="242"/>
      <c r="AR114" s="239"/>
      <c r="AS114" s="241"/>
      <c r="AT114" s="240"/>
      <c r="AU114" s="240"/>
      <c r="AV114" s="240">
        <v>15</v>
      </c>
      <c r="AW114" s="240"/>
      <c r="AX114" s="240" t="s">
        <v>34</v>
      </c>
      <c r="AY114" s="244">
        <v>2</v>
      </c>
    </row>
    <row r="115" spans="1:51" ht="15.75" customHeight="1">
      <c r="A115" s="402">
        <v>43</v>
      </c>
      <c r="B115" s="398" t="s">
        <v>82</v>
      </c>
      <c r="C115" s="253">
        <v>2</v>
      </c>
      <c r="D115" s="238">
        <v>15</v>
      </c>
      <c r="E115" s="239"/>
      <c r="F115" s="240"/>
      <c r="G115" s="240"/>
      <c r="H115" s="240">
        <v>15</v>
      </c>
      <c r="I115" s="240"/>
      <c r="J115" s="254"/>
      <c r="K115" s="255"/>
      <c r="L115" s="240"/>
      <c r="M115" s="240"/>
      <c r="N115" s="242"/>
      <c r="O115" s="243"/>
      <c r="P115" s="239"/>
      <c r="Q115" s="241"/>
      <c r="R115" s="240"/>
      <c r="S115" s="240"/>
      <c r="T115" s="240"/>
      <c r="U115" s="242"/>
      <c r="V115" s="242"/>
      <c r="W115" s="237"/>
      <c r="X115" s="239"/>
      <c r="Y115" s="240"/>
      <c r="Z115" s="240"/>
      <c r="AA115" s="240"/>
      <c r="AB115" s="242"/>
      <c r="AC115" s="242"/>
      <c r="AD115" s="239"/>
      <c r="AE115" s="241"/>
      <c r="AF115" s="240"/>
      <c r="AG115" s="240"/>
      <c r="AH115" s="240"/>
      <c r="AI115" s="242"/>
      <c r="AJ115" s="242"/>
      <c r="AK115" s="237"/>
      <c r="AL115" s="239"/>
      <c r="AM115" s="240"/>
      <c r="AN115" s="240"/>
      <c r="AO115" s="240"/>
      <c r="AP115" s="242"/>
      <c r="AQ115" s="242"/>
      <c r="AR115" s="239"/>
      <c r="AS115" s="241"/>
      <c r="AT115" s="240"/>
      <c r="AU115" s="240"/>
      <c r="AV115" s="240">
        <v>15</v>
      </c>
      <c r="AW115" s="240"/>
      <c r="AX115" s="240" t="s">
        <v>34</v>
      </c>
      <c r="AY115" s="244">
        <v>2</v>
      </c>
    </row>
    <row r="116" spans="1:51" ht="15.75" customHeight="1">
      <c r="A116" s="402">
        <v>44</v>
      </c>
      <c r="B116" s="398" t="s">
        <v>83</v>
      </c>
      <c r="C116" s="253">
        <v>2</v>
      </c>
      <c r="D116" s="238">
        <v>15</v>
      </c>
      <c r="E116" s="239"/>
      <c r="F116" s="240"/>
      <c r="G116" s="240"/>
      <c r="H116" s="240">
        <v>15</v>
      </c>
      <c r="I116" s="240"/>
      <c r="J116" s="254"/>
      <c r="K116" s="255"/>
      <c r="L116" s="240"/>
      <c r="M116" s="240"/>
      <c r="N116" s="242"/>
      <c r="O116" s="243"/>
      <c r="P116" s="239"/>
      <c r="Q116" s="241"/>
      <c r="R116" s="240"/>
      <c r="S116" s="240"/>
      <c r="T116" s="240"/>
      <c r="U116" s="242"/>
      <c r="V116" s="242"/>
      <c r="W116" s="237"/>
      <c r="X116" s="239"/>
      <c r="Y116" s="240"/>
      <c r="Z116" s="240"/>
      <c r="AA116" s="240"/>
      <c r="AB116" s="242"/>
      <c r="AC116" s="242"/>
      <c r="AD116" s="239"/>
      <c r="AE116" s="241"/>
      <c r="AF116" s="240"/>
      <c r="AG116" s="240"/>
      <c r="AH116" s="240"/>
      <c r="AI116" s="242"/>
      <c r="AJ116" s="242"/>
      <c r="AK116" s="237"/>
      <c r="AL116" s="239"/>
      <c r="AM116" s="240"/>
      <c r="AN116" s="240"/>
      <c r="AO116" s="240"/>
      <c r="AP116" s="242"/>
      <c r="AQ116" s="242"/>
      <c r="AR116" s="239"/>
      <c r="AS116" s="241"/>
      <c r="AT116" s="240"/>
      <c r="AU116" s="240"/>
      <c r="AV116" s="240">
        <v>15</v>
      </c>
      <c r="AW116" s="240"/>
      <c r="AX116" s="240" t="s">
        <v>34</v>
      </c>
      <c r="AY116" s="244">
        <v>2</v>
      </c>
    </row>
    <row r="117" spans="1:51" ht="15" customHeight="1">
      <c r="A117" s="402">
        <v>45</v>
      </c>
      <c r="B117" s="398" t="s">
        <v>84</v>
      </c>
      <c r="C117" s="253">
        <v>2</v>
      </c>
      <c r="D117" s="238">
        <v>15</v>
      </c>
      <c r="E117" s="239"/>
      <c r="F117" s="240"/>
      <c r="G117" s="240"/>
      <c r="H117" s="240">
        <v>15</v>
      </c>
      <c r="I117" s="240"/>
      <c r="J117" s="254"/>
      <c r="K117" s="255"/>
      <c r="L117" s="240"/>
      <c r="M117" s="240"/>
      <c r="N117" s="242"/>
      <c r="O117" s="243"/>
      <c r="P117" s="239"/>
      <c r="Q117" s="241"/>
      <c r="R117" s="240"/>
      <c r="S117" s="240"/>
      <c r="T117" s="240"/>
      <c r="U117" s="242"/>
      <c r="V117" s="242"/>
      <c r="W117" s="237"/>
      <c r="X117" s="239"/>
      <c r="Y117" s="240"/>
      <c r="Z117" s="240"/>
      <c r="AA117" s="240"/>
      <c r="AB117" s="242"/>
      <c r="AC117" s="242"/>
      <c r="AD117" s="239"/>
      <c r="AE117" s="241"/>
      <c r="AF117" s="240"/>
      <c r="AG117" s="240"/>
      <c r="AH117" s="240"/>
      <c r="AI117" s="242"/>
      <c r="AJ117" s="242"/>
      <c r="AK117" s="237"/>
      <c r="AL117" s="239"/>
      <c r="AM117" s="240"/>
      <c r="AN117" s="240"/>
      <c r="AO117" s="240"/>
      <c r="AP117" s="242"/>
      <c r="AQ117" s="242"/>
      <c r="AR117" s="239"/>
      <c r="AS117" s="241"/>
      <c r="AT117" s="240"/>
      <c r="AU117" s="240"/>
      <c r="AV117" s="240">
        <v>15</v>
      </c>
      <c r="AW117" s="240"/>
      <c r="AX117" s="240" t="s">
        <v>34</v>
      </c>
      <c r="AY117" s="244">
        <v>2</v>
      </c>
    </row>
    <row r="118" spans="1:51" ht="18.75" customHeight="1">
      <c r="A118" s="402">
        <v>46</v>
      </c>
      <c r="B118" s="398" t="s">
        <v>85</v>
      </c>
      <c r="C118" s="253">
        <v>2</v>
      </c>
      <c r="D118" s="238">
        <v>15</v>
      </c>
      <c r="E118" s="239"/>
      <c r="F118" s="240"/>
      <c r="G118" s="240"/>
      <c r="H118" s="240">
        <v>15</v>
      </c>
      <c r="I118" s="240"/>
      <c r="J118" s="254"/>
      <c r="K118" s="255"/>
      <c r="L118" s="240"/>
      <c r="M118" s="240"/>
      <c r="N118" s="242"/>
      <c r="O118" s="243"/>
      <c r="P118" s="239"/>
      <c r="Q118" s="241"/>
      <c r="R118" s="240"/>
      <c r="S118" s="240"/>
      <c r="T118" s="240"/>
      <c r="U118" s="242"/>
      <c r="V118" s="242"/>
      <c r="W118" s="237"/>
      <c r="X118" s="239"/>
      <c r="Y118" s="240"/>
      <c r="Z118" s="240"/>
      <c r="AA118" s="240"/>
      <c r="AB118" s="242"/>
      <c r="AC118" s="242"/>
      <c r="AD118" s="239"/>
      <c r="AE118" s="241"/>
      <c r="AF118" s="240"/>
      <c r="AG118" s="240"/>
      <c r="AH118" s="240"/>
      <c r="AI118" s="242"/>
      <c r="AJ118" s="242"/>
      <c r="AK118" s="237"/>
      <c r="AL118" s="239"/>
      <c r="AM118" s="240"/>
      <c r="AN118" s="240"/>
      <c r="AO118" s="240"/>
      <c r="AP118" s="242"/>
      <c r="AQ118" s="242"/>
      <c r="AR118" s="239"/>
      <c r="AS118" s="241"/>
      <c r="AT118" s="240"/>
      <c r="AU118" s="240"/>
      <c r="AV118" s="240">
        <v>15</v>
      </c>
      <c r="AW118" s="240"/>
      <c r="AX118" s="240" t="s">
        <v>34</v>
      </c>
      <c r="AY118" s="244">
        <v>2</v>
      </c>
    </row>
    <row r="119" spans="1:51" ht="32.25" customHeight="1" thickBot="1">
      <c r="A119" s="432">
        <v>47</v>
      </c>
      <c r="B119" s="400" t="s">
        <v>86</v>
      </c>
      <c r="C119" s="334">
        <v>2</v>
      </c>
      <c r="D119" s="335">
        <v>15</v>
      </c>
      <c r="E119" s="336"/>
      <c r="F119" s="337"/>
      <c r="G119" s="337"/>
      <c r="H119" s="337">
        <v>15</v>
      </c>
      <c r="I119" s="337"/>
      <c r="J119" s="338"/>
      <c r="K119" s="339"/>
      <c r="L119" s="337"/>
      <c r="M119" s="337"/>
      <c r="N119" s="340"/>
      <c r="O119" s="341"/>
      <c r="P119" s="336"/>
      <c r="Q119" s="342"/>
      <c r="R119" s="337"/>
      <c r="S119" s="337"/>
      <c r="T119" s="337"/>
      <c r="U119" s="340"/>
      <c r="V119" s="340"/>
      <c r="W119" s="343"/>
      <c r="X119" s="336"/>
      <c r="Y119" s="337"/>
      <c r="Z119" s="337"/>
      <c r="AA119" s="337"/>
      <c r="AB119" s="340"/>
      <c r="AC119" s="340"/>
      <c r="AD119" s="336"/>
      <c r="AE119" s="342"/>
      <c r="AF119" s="337"/>
      <c r="AG119" s="337"/>
      <c r="AH119" s="337"/>
      <c r="AI119" s="340"/>
      <c r="AJ119" s="340"/>
      <c r="AK119" s="343"/>
      <c r="AL119" s="336"/>
      <c r="AM119" s="337"/>
      <c r="AN119" s="337"/>
      <c r="AO119" s="337"/>
      <c r="AP119" s="340"/>
      <c r="AQ119" s="340"/>
      <c r="AR119" s="336"/>
      <c r="AS119" s="342"/>
      <c r="AT119" s="337"/>
      <c r="AU119" s="337"/>
      <c r="AV119" s="337">
        <v>15</v>
      </c>
      <c r="AW119" s="337"/>
      <c r="AX119" s="337" t="s">
        <v>34</v>
      </c>
      <c r="AY119" s="344">
        <v>2</v>
      </c>
    </row>
    <row r="120" spans="1:51" ht="14.25">
      <c r="A120" s="210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0"/>
      <c r="AH120" s="210"/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</row>
    <row r="121" spans="1:51" ht="14.25">
      <c r="A121" s="210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0"/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</row>
    <row r="122" spans="1:51" ht="14.25">
      <c r="A122" s="210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</row>
    <row r="123" spans="1:51" ht="14.25">
      <c r="A123" s="210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  <c r="AH123" s="210"/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</row>
    <row r="124" spans="1:51" ht="14.25">
      <c r="A124" s="210"/>
      <c r="B124" s="210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210"/>
      <c r="AG124" s="210"/>
      <c r="AH124" s="210"/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</row>
    <row r="125" spans="1:51" ht="14.25">
      <c r="A125" s="210"/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  <c r="AA125" s="210"/>
      <c r="AB125" s="210"/>
      <c r="AC125" s="210"/>
      <c r="AD125" s="210"/>
      <c r="AE125" s="210"/>
      <c r="AF125" s="210"/>
      <c r="AG125" s="210"/>
      <c r="AH125" s="210"/>
      <c r="AI125" s="210"/>
      <c r="AJ125" s="210"/>
      <c r="AK125" s="210"/>
      <c r="AL125" s="210"/>
      <c r="AM125" s="210"/>
      <c r="AN125" s="210"/>
      <c r="AO125" s="210"/>
      <c r="AP125" s="210"/>
      <c r="AQ125" s="210"/>
      <c r="AR125" s="210"/>
      <c r="AS125" s="210"/>
      <c r="AT125" s="210"/>
      <c r="AU125" s="210"/>
      <c r="AV125" s="210"/>
      <c r="AW125" s="210"/>
      <c r="AX125" s="210"/>
      <c r="AY125" s="210"/>
    </row>
    <row r="126" spans="1:51" ht="14.25">
      <c r="A126" s="210"/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/>
      <c r="AH126" s="210"/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</row>
    <row r="127" spans="1:51" ht="14.25">
      <c r="A127" s="210"/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0"/>
      <c r="AG127" s="210"/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</row>
    <row r="128" spans="1:51" ht="14.25">
      <c r="A128" s="210"/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210"/>
      <c r="AD128" s="210"/>
      <c r="AE128" s="210"/>
      <c r="AF128" s="210"/>
      <c r="AG128" s="210"/>
      <c r="AH128" s="210"/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</row>
    <row r="129" spans="1:51" ht="14.25">
      <c r="A129" s="210"/>
      <c r="B129" s="210"/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  <c r="AH129" s="210"/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</row>
    <row r="130" spans="1:51" ht="14.25">
      <c r="A130" s="210"/>
      <c r="B130" s="210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  <c r="AA130" s="210"/>
      <c r="AB130" s="210"/>
      <c r="AC130" s="210"/>
      <c r="AD130" s="210"/>
      <c r="AE130" s="210"/>
      <c r="AF130" s="210"/>
      <c r="AG130" s="210"/>
      <c r="AH130" s="210"/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</row>
    <row r="131" spans="1:51" ht="14.25">
      <c r="A131" s="210"/>
      <c r="B131" s="210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210"/>
      <c r="AD131" s="210"/>
      <c r="AE131" s="210"/>
      <c r="AF131" s="210"/>
      <c r="AG131" s="210"/>
      <c r="AH131" s="210"/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</row>
    <row r="132" spans="1:51" ht="14.25">
      <c r="A132" s="210"/>
      <c r="B132" s="210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  <c r="AH132" s="210"/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</row>
    <row r="133" spans="1:51" ht="14.25">
      <c r="A133" s="210"/>
      <c r="B133" s="210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  <c r="AE133" s="210"/>
      <c r="AF133" s="210"/>
      <c r="AG133" s="210"/>
      <c r="AH133" s="210"/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</row>
    <row r="134" spans="1:51" ht="14.25">
      <c r="A134" s="210"/>
      <c r="B134" s="210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210"/>
      <c r="AF134" s="210"/>
      <c r="AG134" s="210"/>
      <c r="AH134" s="210"/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</row>
    <row r="135" spans="1:51" ht="14.25">
      <c r="A135" s="210"/>
      <c r="B135" s="210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0"/>
      <c r="AG135" s="210"/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</row>
    <row r="136" spans="1:51" ht="14.25">
      <c r="A136" s="210"/>
      <c r="B136" s="210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10"/>
      <c r="AG136" s="210"/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</row>
    <row r="137" spans="1:51" ht="14.25">
      <c r="A137" s="210"/>
      <c r="B137" s="210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0"/>
      <c r="AE137" s="210"/>
      <c r="AF137" s="210"/>
      <c r="AG137" s="210"/>
      <c r="AH137" s="210"/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</row>
    <row r="138" spans="1:51" ht="14.25">
      <c r="A138" s="210"/>
      <c r="B138" s="210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210"/>
      <c r="AA138" s="210"/>
      <c r="AB138" s="210"/>
      <c r="AC138" s="210"/>
      <c r="AD138" s="210"/>
      <c r="AE138" s="210"/>
      <c r="AF138" s="210"/>
      <c r="AG138" s="210"/>
      <c r="AH138" s="210"/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</row>
    <row r="139" spans="1:51" ht="14.25">
      <c r="A139" s="210"/>
      <c r="B139" s="210"/>
      <c r="C139" s="210"/>
      <c r="D139" s="210"/>
      <c r="E139" s="210"/>
      <c r="F139" s="210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10"/>
      <c r="Z139" s="210"/>
      <c r="AA139" s="210"/>
      <c r="AB139" s="210"/>
      <c r="AC139" s="210"/>
      <c r="AD139" s="210"/>
      <c r="AE139" s="210"/>
      <c r="AF139" s="210"/>
      <c r="AG139" s="210"/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</row>
    <row r="140" spans="1:51" ht="14.25">
      <c r="A140" s="210"/>
      <c r="B140" s="210"/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210"/>
      <c r="AF140" s="210"/>
      <c r="AG140" s="210"/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</row>
    <row r="141" spans="1:51" ht="14.25">
      <c r="A141" s="210"/>
      <c r="B141" s="210"/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  <c r="Z141" s="210"/>
      <c r="AA141" s="210"/>
      <c r="AB141" s="210"/>
      <c r="AC141" s="210"/>
      <c r="AD141" s="210"/>
      <c r="AE141" s="210"/>
      <c r="AF141" s="210"/>
      <c r="AG141" s="210"/>
      <c r="AH141" s="210"/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</row>
    <row r="142" spans="1:51" ht="14.25">
      <c r="A142" s="210"/>
      <c r="B142" s="210"/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  <c r="Y142" s="210"/>
      <c r="Z142" s="210"/>
      <c r="AA142" s="210"/>
      <c r="AB142" s="210"/>
      <c r="AC142" s="210"/>
      <c r="AD142" s="210"/>
      <c r="AE142" s="210"/>
      <c r="AF142" s="210"/>
      <c r="AG142" s="210"/>
      <c r="AH142" s="210"/>
      <c r="AI142" s="210"/>
      <c r="AJ142" s="210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0"/>
      <c r="AW142" s="210"/>
      <c r="AX142" s="210"/>
      <c r="AY142" s="210"/>
    </row>
    <row r="143" spans="1:51" ht="14.25">
      <c r="A143" s="210"/>
      <c r="B143" s="210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0"/>
      <c r="Z143" s="210"/>
      <c r="AA143" s="210"/>
      <c r="AB143" s="210"/>
      <c r="AC143" s="210"/>
      <c r="AD143" s="210"/>
      <c r="AE143" s="210"/>
      <c r="AF143" s="210"/>
      <c r="AG143" s="210"/>
      <c r="AH143" s="210"/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</row>
    <row r="144" spans="1:51" ht="14.25">
      <c r="A144" s="210"/>
      <c r="B144" s="210"/>
      <c r="C144" s="210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10"/>
      <c r="Z144" s="210"/>
      <c r="AA144" s="210"/>
      <c r="AB144" s="210"/>
      <c r="AC144" s="210"/>
      <c r="AD144" s="210"/>
      <c r="AE144" s="210"/>
      <c r="AF144" s="210"/>
      <c r="AG144" s="210"/>
      <c r="AH144" s="210"/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</row>
    <row r="145" spans="1:51" ht="14.25">
      <c r="A145" s="210"/>
      <c r="B145" s="210"/>
      <c r="C145" s="210"/>
      <c r="D145" s="210"/>
      <c r="E145" s="210"/>
      <c r="F145" s="210"/>
      <c r="G145" s="210"/>
      <c r="H145" s="210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  <c r="V145" s="210"/>
      <c r="W145" s="210"/>
      <c r="X145" s="210"/>
      <c r="Y145" s="210"/>
      <c r="Z145" s="210"/>
      <c r="AA145" s="210"/>
      <c r="AB145" s="210"/>
      <c r="AC145" s="210"/>
      <c r="AD145" s="210"/>
      <c r="AE145" s="210"/>
      <c r="AF145" s="210"/>
      <c r="AG145" s="210"/>
      <c r="AH145" s="210"/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</row>
    <row r="146" spans="1:51" ht="14.25">
      <c r="A146" s="210"/>
      <c r="B146" s="210"/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0"/>
      <c r="Z146" s="210"/>
      <c r="AA146" s="210"/>
      <c r="AB146" s="210"/>
      <c r="AC146" s="210"/>
      <c r="AD146" s="210"/>
      <c r="AE146" s="210"/>
      <c r="AF146" s="210"/>
      <c r="AG146" s="210"/>
      <c r="AH146" s="210"/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</row>
    <row r="147" spans="1:51" ht="14.25">
      <c r="A147" s="210"/>
      <c r="B147" s="210"/>
      <c r="C147" s="210"/>
      <c r="D147" s="210"/>
      <c r="E147" s="210"/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/>
      <c r="AE147" s="210"/>
      <c r="AF147" s="210"/>
      <c r="AG147" s="210"/>
      <c r="AH147" s="210"/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</row>
    <row r="148" spans="1:51" ht="14.25">
      <c r="A148" s="210"/>
      <c r="B148" s="210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</row>
    <row r="149" spans="1:51" ht="14.25">
      <c r="A149" s="210"/>
      <c r="B149" s="210"/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210"/>
      <c r="AD149" s="210"/>
      <c r="AE149" s="210"/>
      <c r="AF149" s="210"/>
      <c r="AG149" s="210"/>
      <c r="AH149" s="210"/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</row>
    <row r="150" spans="1:51" ht="14.25">
      <c r="A150" s="210"/>
      <c r="B150" s="210"/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0"/>
      <c r="AC150" s="210"/>
      <c r="AD150" s="210"/>
      <c r="AE150" s="210"/>
      <c r="AF150" s="210"/>
      <c r="AG150" s="210"/>
      <c r="AH150" s="210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</row>
    <row r="151" spans="1:51" ht="14.25">
      <c r="A151" s="210"/>
      <c r="B151" s="210"/>
      <c r="C151" s="210"/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  <c r="AA151" s="210"/>
      <c r="AB151" s="210"/>
      <c r="AC151" s="210"/>
      <c r="AD151" s="210"/>
      <c r="AE151" s="210"/>
      <c r="AF151" s="210"/>
      <c r="AG151" s="210"/>
      <c r="AH151" s="210"/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</row>
    <row r="152" spans="1:51" ht="14.25">
      <c r="A152" s="210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</row>
    <row r="153" spans="1:51" ht="14.25">
      <c r="A153" s="210"/>
      <c r="B153" s="210"/>
      <c r="C153" s="210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  <c r="AA153" s="210"/>
      <c r="AB153" s="210"/>
      <c r="AC153" s="210"/>
      <c r="AD153" s="210"/>
      <c r="AE153" s="210"/>
      <c r="AF153" s="210"/>
      <c r="AG153" s="210"/>
      <c r="AH153" s="210"/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</row>
    <row r="154" spans="1:51" ht="14.25">
      <c r="A154" s="210"/>
      <c r="B154" s="210"/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  <c r="O154" s="210"/>
      <c r="P154" s="210"/>
      <c r="Q154" s="210"/>
      <c r="R154" s="210"/>
      <c r="S154" s="210"/>
      <c r="T154" s="210"/>
      <c r="U154" s="210"/>
      <c r="V154" s="210"/>
      <c r="W154" s="210"/>
      <c r="X154" s="210"/>
      <c r="Y154" s="210"/>
      <c r="Z154" s="210"/>
      <c r="AA154" s="210"/>
      <c r="AB154" s="210"/>
      <c r="AC154" s="210"/>
      <c r="AD154" s="210"/>
      <c r="AE154" s="210"/>
      <c r="AF154" s="210"/>
      <c r="AG154" s="210"/>
      <c r="AH154" s="210"/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</row>
    <row r="155" spans="1:51" ht="14.25">
      <c r="A155" s="210"/>
      <c r="B155" s="210"/>
      <c r="C155" s="210"/>
      <c r="D155" s="210"/>
      <c r="E155" s="210"/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  <c r="Y155" s="210"/>
      <c r="Z155" s="210"/>
      <c r="AA155" s="210"/>
      <c r="AB155" s="210"/>
      <c r="AC155" s="210"/>
      <c r="AD155" s="210"/>
      <c r="AE155" s="210"/>
      <c r="AF155" s="210"/>
      <c r="AG155" s="210"/>
      <c r="AH155" s="210"/>
      <c r="AI155" s="210"/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  <c r="AT155" s="210"/>
      <c r="AU155" s="210"/>
      <c r="AV155" s="210"/>
      <c r="AW155" s="210"/>
      <c r="AX155" s="210"/>
      <c r="AY155" s="210"/>
    </row>
    <row r="156" spans="1:51" ht="14.25">
      <c r="A156" s="210"/>
      <c r="B156" s="210"/>
      <c r="C156" s="210"/>
      <c r="D156" s="210"/>
      <c r="E156" s="210"/>
      <c r="F156" s="210"/>
      <c r="G156" s="210"/>
      <c r="H156" s="210"/>
      <c r="I156" s="210"/>
      <c r="J156" s="210"/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0"/>
      <c r="W156" s="210"/>
      <c r="X156" s="210"/>
      <c r="Y156" s="210"/>
      <c r="Z156" s="210"/>
      <c r="AA156" s="210"/>
      <c r="AB156" s="210"/>
      <c r="AC156" s="210"/>
      <c r="AD156" s="210"/>
      <c r="AE156" s="210"/>
      <c r="AF156" s="210"/>
      <c r="AG156" s="210"/>
      <c r="AH156" s="210"/>
      <c r="AI156" s="210"/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0"/>
      <c r="AT156" s="210"/>
      <c r="AU156" s="210"/>
      <c r="AV156" s="210"/>
      <c r="AW156" s="210"/>
      <c r="AX156" s="210"/>
      <c r="AY156" s="210"/>
    </row>
    <row r="157" spans="1:51" ht="14.25">
      <c r="A157" s="210"/>
      <c r="B157" s="210"/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  <c r="AA157" s="210"/>
      <c r="AB157" s="210"/>
      <c r="AC157" s="210"/>
      <c r="AD157" s="210"/>
      <c r="AE157" s="210"/>
      <c r="AF157" s="210"/>
      <c r="AG157" s="210"/>
      <c r="AH157" s="210"/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</row>
    <row r="158" spans="1:51" ht="14.25">
      <c r="A158" s="210"/>
      <c r="B158" s="210"/>
      <c r="C158" s="210"/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0"/>
      <c r="U158" s="210"/>
      <c r="V158" s="210"/>
      <c r="W158" s="210"/>
      <c r="X158" s="210"/>
      <c r="Y158" s="210"/>
      <c r="Z158" s="210"/>
      <c r="AA158" s="210"/>
      <c r="AB158" s="210"/>
      <c r="AC158" s="210"/>
      <c r="AD158" s="210"/>
      <c r="AE158" s="210"/>
      <c r="AF158" s="210"/>
      <c r="AG158" s="210"/>
      <c r="AH158" s="210"/>
      <c r="AI158" s="210"/>
      <c r="AJ158" s="210"/>
      <c r="AK158" s="210"/>
      <c r="AL158" s="210"/>
      <c r="AM158" s="210"/>
      <c r="AN158" s="210"/>
      <c r="AO158" s="210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210"/>
    </row>
    <row r="159" spans="1:51" ht="14.25">
      <c r="A159" s="210"/>
      <c r="B159" s="210"/>
      <c r="C159" s="210"/>
      <c r="D159" s="210"/>
      <c r="E159" s="210"/>
      <c r="F159" s="210"/>
      <c r="G159" s="210"/>
      <c r="H159" s="210"/>
      <c r="I159" s="210"/>
      <c r="J159" s="210"/>
      <c r="K159" s="210"/>
      <c r="L159" s="210"/>
      <c r="M159" s="210"/>
      <c r="N159" s="210"/>
      <c r="O159" s="210"/>
      <c r="P159" s="210"/>
      <c r="Q159" s="210"/>
      <c r="R159" s="210"/>
      <c r="S159" s="210"/>
      <c r="T159" s="210"/>
      <c r="U159" s="210"/>
      <c r="V159" s="210"/>
      <c r="W159" s="210"/>
      <c r="X159" s="210"/>
      <c r="Y159" s="210"/>
      <c r="Z159" s="210"/>
      <c r="AA159" s="210"/>
      <c r="AB159" s="210"/>
      <c r="AC159" s="210"/>
      <c r="AD159" s="210"/>
      <c r="AE159" s="210"/>
      <c r="AF159" s="210"/>
      <c r="AG159" s="210"/>
      <c r="AH159" s="210"/>
      <c r="AI159" s="210"/>
      <c r="AJ159" s="210"/>
      <c r="AK159" s="210"/>
      <c r="AL159" s="210"/>
      <c r="AM159" s="210"/>
      <c r="AN159" s="210"/>
      <c r="AO159" s="210"/>
      <c r="AP159" s="210"/>
      <c r="AQ159" s="210"/>
      <c r="AR159" s="210"/>
      <c r="AS159" s="210"/>
      <c r="AT159" s="210"/>
      <c r="AU159" s="210"/>
      <c r="AV159" s="210"/>
      <c r="AW159" s="210"/>
      <c r="AX159" s="210"/>
      <c r="AY159" s="210"/>
    </row>
    <row r="160" spans="1:51" ht="14.25">
      <c r="A160" s="210"/>
      <c r="B160" s="210"/>
      <c r="C160" s="210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210"/>
      <c r="X160" s="210"/>
      <c r="Y160" s="210"/>
      <c r="Z160" s="210"/>
      <c r="AA160" s="210"/>
      <c r="AB160" s="210"/>
      <c r="AC160" s="210"/>
      <c r="AD160" s="210"/>
      <c r="AE160" s="210"/>
      <c r="AF160" s="210"/>
      <c r="AG160" s="210"/>
      <c r="AH160" s="210"/>
      <c r="AI160" s="210"/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</row>
    <row r="161" spans="1:51" ht="14.25">
      <c r="A161" s="210"/>
      <c r="B161" s="210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10"/>
      <c r="O161" s="210"/>
      <c r="P161" s="210"/>
      <c r="Q161" s="210"/>
      <c r="R161" s="210"/>
      <c r="S161" s="210"/>
      <c r="T161" s="210"/>
      <c r="U161" s="210"/>
      <c r="V161" s="210"/>
      <c r="W161" s="210"/>
      <c r="X161" s="210"/>
      <c r="Y161" s="210"/>
      <c r="Z161" s="210"/>
      <c r="AA161" s="210"/>
      <c r="AB161" s="210"/>
      <c r="AC161" s="210"/>
      <c r="AD161" s="210"/>
      <c r="AE161" s="210"/>
      <c r="AF161" s="210"/>
      <c r="AG161" s="210"/>
      <c r="AH161" s="210"/>
      <c r="AI161" s="210"/>
      <c r="AJ161" s="210"/>
      <c r="AK161" s="210"/>
      <c r="AL161" s="210"/>
      <c r="AM161" s="210"/>
      <c r="AN161" s="210"/>
      <c r="AO161" s="210"/>
      <c r="AP161" s="210"/>
      <c r="AQ161" s="210"/>
      <c r="AR161" s="210"/>
      <c r="AS161" s="210"/>
      <c r="AT161" s="210"/>
      <c r="AU161" s="210"/>
      <c r="AV161" s="210"/>
      <c r="AW161" s="210"/>
      <c r="AX161" s="210"/>
      <c r="AY161" s="210"/>
    </row>
    <row r="162" spans="1:51" ht="14.25">
      <c r="A162" s="210"/>
      <c r="B162" s="210"/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210"/>
      <c r="Y162" s="210"/>
      <c r="Z162" s="210"/>
      <c r="AA162" s="210"/>
      <c r="AB162" s="210"/>
      <c r="AC162" s="210"/>
      <c r="AD162" s="210"/>
      <c r="AE162" s="210"/>
      <c r="AF162" s="210"/>
      <c r="AG162" s="210"/>
      <c r="AH162" s="210"/>
      <c r="AI162" s="210"/>
      <c r="AJ162" s="210"/>
      <c r="AK162" s="210"/>
      <c r="AL162" s="210"/>
      <c r="AM162" s="210"/>
      <c r="AN162" s="210"/>
      <c r="AO162" s="210"/>
      <c r="AP162" s="210"/>
      <c r="AQ162" s="210"/>
      <c r="AR162" s="210"/>
      <c r="AS162" s="210"/>
      <c r="AT162" s="210"/>
      <c r="AU162" s="210"/>
      <c r="AV162" s="210"/>
      <c r="AW162" s="210"/>
      <c r="AX162" s="210"/>
      <c r="AY162" s="210"/>
    </row>
    <row r="163" spans="1:51" ht="14.25">
      <c r="A163" s="210"/>
      <c r="B163" s="210"/>
      <c r="C163" s="210"/>
      <c r="D163" s="210"/>
      <c r="E163" s="210"/>
      <c r="F163" s="210"/>
      <c r="G163" s="210"/>
      <c r="H163" s="210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  <c r="AA163" s="210"/>
      <c r="AB163" s="210"/>
      <c r="AC163" s="210"/>
      <c r="AD163" s="210"/>
      <c r="AE163" s="210"/>
      <c r="AF163" s="210"/>
      <c r="AG163" s="210"/>
      <c r="AH163" s="210"/>
      <c r="AI163" s="210"/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0"/>
      <c r="AU163" s="210"/>
      <c r="AV163" s="210"/>
      <c r="AW163" s="210"/>
      <c r="AX163" s="210"/>
      <c r="AY163" s="210"/>
    </row>
    <row r="164" spans="1:51" ht="14.25">
      <c r="A164" s="210"/>
      <c r="B164" s="210"/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0"/>
      <c r="Y164" s="210"/>
      <c r="Z164" s="210"/>
      <c r="AA164" s="210"/>
      <c r="AB164" s="210"/>
      <c r="AC164" s="210"/>
      <c r="AD164" s="210"/>
      <c r="AE164" s="210"/>
      <c r="AF164" s="210"/>
      <c r="AG164" s="210"/>
      <c r="AH164" s="210"/>
      <c r="AI164" s="210"/>
      <c r="AJ164" s="210"/>
      <c r="AK164" s="210"/>
      <c r="AL164" s="210"/>
      <c r="AM164" s="210"/>
      <c r="AN164" s="210"/>
      <c r="AO164" s="210"/>
      <c r="AP164" s="210"/>
      <c r="AQ164" s="210"/>
      <c r="AR164" s="210"/>
      <c r="AS164" s="210"/>
      <c r="AT164" s="210"/>
      <c r="AU164" s="210"/>
      <c r="AV164" s="210"/>
      <c r="AW164" s="210"/>
      <c r="AX164" s="210"/>
      <c r="AY164" s="210"/>
    </row>
    <row r="165" spans="1:51" ht="14.25">
      <c r="A165" s="210"/>
      <c r="B165" s="210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10"/>
      <c r="P165" s="210"/>
      <c r="Q165" s="210"/>
      <c r="R165" s="210"/>
      <c r="S165" s="210"/>
      <c r="T165" s="210"/>
      <c r="U165" s="210"/>
      <c r="V165" s="210"/>
      <c r="W165" s="210"/>
      <c r="X165" s="210"/>
      <c r="Y165" s="210"/>
      <c r="Z165" s="210"/>
      <c r="AA165" s="210"/>
      <c r="AB165" s="210"/>
      <c r="AC165" s="210"/>
      <c r="AD165" s="210"/>
      <c r="AE165" s="210"/>
      <c r="AF165" s="210"/>
      <c r="AG165" s="210"/>
      <c r="AH165" s="210"/>
      <c r="AI165" s="210"/>
      <c r="AJ165" s="210"/>
      <c r="AK165" s="210"/>
      <c r="AL165" s="210"/>
      <c r="AM165" s="210"/>
      <c r="AN165" s="210"/>
      <c r="AO165" s="210"/>
      <c r="AP165" s="210"/>
      <c r="AQ165" s="210"/>
      <c r="AR165" s="210"/>
      <c r="AS165" s="210"/>
      <c r="AT165" s="210"/>
      <c r="AU165" s="210"/>
      <c r="AV165" s="210"/>
      <c r="AW165" s="210"/>
      <c r="AX165" s="210"/>
      <c r="AY165" s="210"/>
    </row>
    <row r="166" spans="1:51" ht="14.25">
      <c r="A166" s="210"/>
      <c r="B166" s="210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  <c r="V166" s="210"/>
      <c r="W166" s="210"/>
      <c r="X166" s="210"/>
      <c r="Y166" s="210"/>
      <c r="Z166" s="210"/>
      <c r="AA166" s="210"/>
      <c r="AB166" s="210"/>
      <c r="AC166" s="210"/>
      <c r="AD166" s="210"/>
      <c r="AE166" s="210"/>
      <c r="AF166" s="210"/>
      <c r="AG166" s="210"/>
      <c r="AH166" s="210"/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0"/>
      <c r="AU166" s="210"/>
      <c r="AV166" s="210"/>
      <c r="AW166" s="210"/>
      <c r="AX166" s="210"/>
      <c r="AY166" s="210"/>
    </row>
    <row r="167" spans="1:51" ht="14.25">
      <c r="A167" s="210"/>
      <c r="B167" s="210"/>
      <c r="C167" s="210"/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10"/>
      <c r="Z167" s="210"/>
      <c r="AA167" s="210"/>
      <c r="AB167" s="210"/>
      <c r="AC167" s="210"/>
      <c r="AD167" s="210"/>
      <c r="AE167" s="210"/>
      <c r="AF167" s="210"/>
      <c r="AG167" s="210"/>
      <c r="AH167" s="210"/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  <c r="AU167" s="210"/>
      <c r="AV167" s="210"/>
      <c r="AW167" s="210"/>
      <c r="AX167" s="210"/>
      <c r="AY167" s="210"/>
    </row>
    <row r="168" spans="1:51" ht="14.25">
      <c r="A168" s="210"/>
      <c r="B168" s="210"/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0"/>
      <c r="U168" s="210"/>
      <c r="V168" s="210"/>
      <c r="W168" s="210"/>
      <c r="X168" s="210"/>
      <c r="Y168" s="210"/>
      <c r="Z168" s="210"/>
      <c r="AA168" s="210"/>
      <c r="AB168" s="210"/>
      <c r="AC168" s="210"/>
      <c r="AD168" s="210"/>
      <c r="AE168" s="210"/>
      <c r="AF168" s="210"/>
      <c r="AG168" s="210"/>
      <c r="AH168" s="210"/>
      <c r="AI168" s="210"/>
      <c r="AJ168" s="210"/>
      <c r="AK168" s="210"/>
      <c r="AL168" s="210"/>
      <c r="AM168" s="210"/>
      <c r="AN168" s="210"/>
      <c r="AO168" s="210"/>
      <c r="AP168" s="210"/>
      <c r="AQ168" s="210"/>
      <c r="AR168" s="210"/>
      <c r="AS168" s="210"/>
      <c r="AT168" s="210"/>
      <c r="AU168" s="210"/>
      <c r="AV168" s="210"/>
      <c r="AW168" s="210"/>
      <c r="AX168" s="210"/>
      <c r="AY168" s="210"/>
    </row>
    <row r="169" spans="1:51" ht="14.25">
      <c r="A169" s="210"/>
      <c r="B169" s="210"/>
      <c r="C169" s="210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10"/>
      <c r="P169" s="210"/>
      <c r="Q169" s="210"/>
      <c r="R169" s="210"/>
      <c r="S169" s="210"/>
      <c r="T169" s="210"/>
      <c r="U169" s="210"/>
      <c r="V169" s="210"/>
      <c r="W169" s="210"/>
      <c r="X169" s="210"/>
      <c r="Y169" s="210"/>
      <c r="Z169" s="210"/>
      <c r="AA169" s="210"/>
      <c r="AB169" s="210"/>
      <c r="AC169" s="210"/>
      <c r="AD169" s="210"/>
      <c r="AE169" s="210"/>
      <c r="AF169" s="210"/>
      <c r="AG169" s="210"/>
      <c r="AH169" s="210"/>
      <c r="AI169" s="210"/>
      <c r="AJ169" s="210"/>
      <c r="AK169" s="210"/>
      <c r="AL169" s="210"/>
      <c r="AM169" s="210"/>
      <c r="AN169" s="210"/>
      <c r="AO169" s="210"/>
      <c r="AP169" s="210"/>
      <c r="AQ169" s="210"/>
      <c r="AR169" s="210"/>
      <c r="AS169" s="210"/>
      <c r="AT169" s="210"/>
      <c r="AU169" s="210"/>
      <c r="AV169" s="210"/>
      <c r="AW169" s="210"/>
      <c r="AX169" s="210"/>
      <c r="AY169" s="210"/>
    </row>
    <row r="170" spans="1:51" ht="14.25">
      <c r="A170" s="210"/>
      <c r="B170" s="210"/>
      <c r="C170" s="210"/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  <c r="N170" s="210"/>
      <c r="O170" s="210"/>
      <c r="P170" s="210"/>
      <c r="Q170" s="210"/>
      <c r="R170" s="210"/>
      <c r="S170" s="210"/>
      <c r="T170" s="210"/>
      <c r="U170" s="210"/>
      <c r="V170" s="210"/>
      <c r="W170" s="210"/>
      <c r="X170" s="210"/>
      <c r="Y170" s="210"/>
      <c r="Z170" s="210"/>
      <c r="AA170" s="210"/>
      <c r="AB170" s="210"/>
      <c r="AC170" s="210"/>
      <c r="AD170" s="210"/>
      <c r="AE170" s="210"/>
      <c r="AF170" s="210"/>
      <c r="AG170" s="210"/>
      <c r="AH170" s="210"/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</row>
    <row r="171" spans="1:51" ht="14.25">
      <c r="A171" s="210"/>
      <c r="B171" s="210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10"/>
      <c r="O171" s="210"/>
      <c r="P171" s="210"/>
      <c r="Q171" s="210"/>
      <c r="R171" s="210"/>
      <c r="S171" s="210"/>
      <c r="T171" s="210"/>
      <c r="U171" s="210"/>
      <c r="V171" s="210"/>
      <c r="W171" s="210"/>
      <c r="X171" s="210"/>
      <c r="Y171" s="210"/>
      <c r="Z171" s="210"/>
      <c r="AA171" s="210"/>
      <c r="AB171" s="210"/>
      <c r="AC171" s="210"/>
      <c r="AD171" s="210"/>
      <c r="AE171" s="210"/>
      <c r="AF171" s="210"/>
      <c r="AG171" s="210"/>
      <c r="AH171" s="210"/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210"/>
      <c r="AU171" s="210"/>
      <c r="AV171" s="210"/>
      <c r="AW171" s="210"/>
      <c r="AX171" s="210"/>
      <c r="AY171" s="210"/>
    </row>
    <row r="172" spans="1:51" ht="14.25">
      <c r="A172" s="210"/>
      <c r="B172" s="210"/>
      <c r="C172" s="210"/>
      <c r="D172" s="210"/>
      <c r="E172" s="210"/>
      <c r="F172" s="210"/>
      <c r="G172" s="210"/>
      <c r="H172" s="210"/>
      <c r="I172" s="210"/>
      <c r="J172" s="210"/>
      <c r="K172" s="210"/>
      <c r="L172" s="210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210"/>
      <c r="X172" s="210"/>
      <c r="Y172" s="210"/>
      <c r="Z172" s="210"/>
      <c r="AA172" s="210"/>
      <c r="AB172" s="210"/>
      <c r="AC172" s="210"/>
      <c r="AD172" s="210"/>
      <c r="AE172" s="210"/>
      <c r="AF172" s="210"/>
      <c r="AG172" s="210"/>
      <c r="AH172" s="210"/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210"/>
      <c r="AT172" s="210"/>
      <c r="AU172" s="210"/>
      <c r="AV172" s="210"/>
      <c r="AW172" s="210"/>
      <c r="AX172" s="210"/>
      <c r="AY172" s="210"/>
    </row>
    <row r="173" spans="1:51" ht="14.25">
      <c r="A173" s="210"/>
      <c r="B173" s="210"/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0"/>
      <c r="U173" s="210"/>
      <c r="V173" s="210"/>
      <c r="W173" s="210"/>
      <c r="X173" s="210"/>
      <c r="Y173" s="210"/>
      <c r="Z173" s="210"/>
      <c r="AA173" s="210"/>
      <c r="AB173" s="210"/>
      <c r="AC173" s="210"/>
      <c r="AD173" s="210"/>
      <c r="AE173" s="210"/>
      <c r="AF173" s="210"/>
      <c r="AG173" s="210"/>
      <c r="AH173" s="210"/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</row>
    <row r="174" spans="1:51" ht="14.25">
      <c r="A174" s="210"/>
      <c r="B174" s="210"/>
      <c r="C174" s="210"/>
      <c r="D174" s="210"/>
      <c r="E174" s="210"/>
      <c r="F174" s="210"/>
      <c r="G174" s="210"/>
      <c r="H174" s="210"/>
      <c r="I174" s="210"/>
      <c r="J174" s="210"/>
      <c r="K174" s="210"/>
      <c r="L174" s="210"/>
      <c r="M174" s="210"/>
      <c r="N174" s="210"/>
      <c r="O174" s="210"/>
      <c r="P174" s="210"/>
      <c r="Q174" s="210"/>
      <c r="R174" s="210"/>
      <c r="S174" s="210"/>
      <c r="T174" s="210"/>
      <c r="U174" s="210"/>
      <c r="V174" s="210"/>
      <c r="W174" s="210"/>
      <c r="X174" s="210"/>
      <c r="Y174" s="210"/>
      <c r="Z174" s="210"/>
      <c r="AA174" s="210"/>
      <c r="AB174" s="210"/>
      <c r="AC174" s="210"/>
      <c r="AD174" s="210"/>
      <c r="AE174" s="210"/>
      <c r="AF174" s="210"/>
      <c r="AG174" s="210"/>
      <c r="AH174" s="210"/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</row>
    <row r="175" spans="1:51" ht="14.25">
      <c r="A175" s="210"/>
      <c r="B175" s="210"/>
      <c r="C175" s="210"/>
      <c r="D175" s="210"/>
      <c r="E175" s="210"/>
      <c r="F175" s="210"/>
      <c r="G175" s="210"/>
      <c r="H175" s="210"/>
      <c r="I175" s="210"/>
      <c r="J175" s="210"/>
      <c r="K175" s="210"/>
      <c r="L175" s="210"/>
      <c r="M175" s="210"/>
      <c r="N175" s="210"/>
      <c r="O175" s="210"/>
      <c r="P175" s="210"/>
      <c r="Q175" s="210"/>
      <c r="R175" s="210"/>
      <c r="S175" s="210"/>
      <c r="T175" s="210"/>
      <c r="U175" s="210"/>
      <c r="V175" s="210"/>
      <c r="W175" s="210"/>
      <c r="X175" s="210"/>
      <c r="Y175" s="210"/>
      <c r="Z175" s="210"/>
      <c r="AA175" s="210"/>
      <c r="AB175" s="210"/>
      <c r="AC175" s="210"/>
      <c r="AD175" s="210"/>
      <c r="AE175" s="210"/>
      <c r="AF175" s="210"/>
      <c r="AG175" s="210"/>
      <c r="AH175" s="210"/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210"/>
      <c r="AT175" s="210"/>
      <c r="AU175" s="210"/>
      <c r="AV175" s="210"/>
      <c r="AW175" s="210"/>
      <c r="AX175" s="210"/>
      <c r="AY175" s="210"/>
    </row>
    <row r="176" spans="1:51" ht="14.25">
      <c r="A176" s="210"/>
      <c r="B176" s="210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10"/>
      <c r="O176" s="210"/>
      <c r="P176" s="210"/>
      <c r="Q176" s="210"/>
      <c r="R176" s="210"/>
      <c r="S176" s="210"/>
      <c r="T176" s="210"/>
      <c r="U176" s="210"/>
      <c r="V176" s="210"/>
      <c r="W176" s="210"/>
      <c r="X176" s="210"/>
      <c r="Y176" s="210"/>
      <c r="Z176" s="210"/>
      <c r="AA176" s="210"/>
      <c r="AB176" s="210"/>
      <c r="AC176" s="210"/>
      <c r="AD176" s="210"/>
      <c r="AE176" s="210"/>
      <c r="AF176" s="210"/>
      <c r="AG176" s="210"/>
      <c r="AH176" s="210"/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0"/>
      <c r="AT176" s="210"/>
      <c r="AU176" s="210"/>
      <c r="AV176" s="210"/>
      <c r="AW176" s="210"/>
      <c r="AX176" s="210"/>
      <c r="AY176" s="210"/>
    </row>
    <row r="177" spans="1:51" ht="14.25">
      <c r="A177" s="210"/>
      <c r="B177" s="210"/>
      <c r="C177" s="210"/>
      <c r="D177" s="210"/>
      <c r="E177" s="210"/>
      <c r="F177" s="210"/>
      <c r="G177" s="210"/>
      <c r="H177" s="210"/>
      <c r="I177" s="210"/>
      <c r="J177" s="210"/>
      <c r="K177" s="210"/>
      <c r="L177" s="210"/>
      <c r="M177" s="210"/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210"/>
      <c r="AE177" s="210"/>
      <c r="AF177" s="210"/>
      <c r="AG177" s="210"/>
      <c r="AH177" s="210"/>
      <c r="AI177" s="210"/>
      <c r="AJ177" s="210"/>
      <c r="AK177" s="210"/>
      <c r="AL177" s="210"/>
      <c r="AM177" s="210"/>
      <c r="AN177" s="210"/>
      <c r="AO177" s="210"/>
      <c r="AP177" s="210"/>
      <c r="AQ177" s="210"/>
      <c r="AR177" s="210"/>
      <c r="AS177" s="210"/>
      <c r="AT177" s="210"/>
      <c r="AU177" s="210"/>
      <c r="AV177" s="210"/>
      <c r="AW177" s="210"/>
      <c r="AX177" s="210"/>
      <c r="AY177" s="210"/>
    </row>
    <row r="178" spans="1:51" ht="14.25">
      <c r="A178" s="210"/>
      <c r="B178" s="210"/>
      <c r="C178" s="210"/>
      <c r="D178" s="210"/>
      <c r="E178" s="210"/>
      <c r="F178" s="210"/>
      <c r="G178" s="210"/>
      <c r="H178" s="210"/>
      <c r="I178" s="210"/>
      <c r="J178" s="210"/>
      <c r="K178" s="210"/>
      <c r="L178" s="210"/>
      <c r="M178" s="210"/>
      <c r="N178" s="210"/>
      <c r="O178" s="210"/>
      <c r="P178" s="210"/>
      <c r="Q178" s="210"/>
      <c r="R178" s="210"/>
      <c r="S178" s="210"/>
      <c r="T178" s="210"/>
      <c r="U178" s="210"/>
      <c r="V178" s="210"/>
      <c r="W178" s="210"/>
      <c r="X178" s="210"/>
      <c r="Y178" s="210"/>
      <c r="Z178" s="210"/>
      <c r="AA178" s="210"/>
      <c r="AB178" s="210"/>
      <c r="AC178" s="210"/>
      <c r="AD178" s="210"/>
      <c r="AE178" s="210"/>
      <c r="AF178" s="210"/>
      <c r="AG178" s="210"/>
      <c r="AH178" s="210"/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  <c r="AT178" s="210"/>
      <c r="AU178" s="210"/>
      <c r="AV178" s="210"/>
      <c r="AW178" s="210"/>
      <c r="AX178" s="210"/>
      <c r="AY178" s="210"/>
    </row>
    <row r="179" spans="1:51" ht="14.25">
      <c r="A179" s="210"/>
      <c r="B179" s="210"/>
      <c r="C179" s="210"/>
      <c r="D179" s="210"/>
      <c r="E179" s="210"/>
      <c r="F179" s="210"/>
      <c r="G179" s="210"/>
      <c r="H179" s="210"/>
      <c r="I179" s="210"/>
      <c r="J179" s="210"/>
      <c r="K179" s="210"/>
      <c r="L179" s="210"/>
      <c r="M179" s="210"/>
      <c r="N179" s="210"/>
      <c r="O179" s="210"/>
      <c r="P179" s="210"/>
      <c r="Q179" s="210"/>
      <c r="R179" s="210"/>
      <c r="S179" s="210"/>
      <c r="T179" s="210"/>
      <c r="U179" s="210"/>
      <c r="V179" s="210"/>
      <c r="W179" s="210"/>
      <c r="X179" s="210"/>
      <c r="Y179" s="210"/>
      <c r="Z179" s="210"/>
      <c r="AA179" s="210"/>
      <c r="AB179" s="210"/>
      <c r="AC179" s="210"/>
      <c r="AD179" s="210"/>
      <c r="AE179" s="210"/>
      <c r="AF179" s="210"/>
      <c r="AG179" s="210"/>
      <c r="AH179" s="210"/>
      <c r="AI179" s="210"/>
      <c r="AJ179" s="210"/>
      <c r="AK179" s="210"/>
      <c r="AL179" s="210"/>
      <c r="AM179" s="210"/>
      <c r="AN179" s="210"/>
      <c r="AO179" s="210"/>
      <c r="AP179" s="210"/>
      <c r="AQ179" s="210"/>
      <c r="AR179" s="210"/>
      <c r="AS179" s="210"/>
      <c r="AT179" s="210"/>
      <c r="AU179" s="210"/>
      <c r="AV179" s="210"/>
      <c r="AW179" s="210"/>
      <c r="AX179" s="210"/>
      <c r="AY179" s="210"/>
    </row>
    <row r="180" spans="1:51" ht="14.25">
      <c r="A180" s="210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0"/>
      <c r="AH180" s="210"/>
      <c r="AI180" s="210"/>
      <c r="AJ180" s="210"/>
      <c r="AK180" s="210"/>
      <c r="AL180" s="210"/>
      <c r="AM180" s="210"/>
      <c r="AN180" s="210"/>
      <c r="AO180" s="210"/>
      <c r="AP180" s="210"/>
      <c r="AQ180" s="210"/>
      <c r="AR180" s="210"/>
      <c r="AS180" s="210"/>
      <c r="AT180" s="210"/>
      <c r="AU180" s="210"/>
      <c r="AV180" s="210"/>
      <c r="AW180" s="210"/>
      <c r="AX180" s="210"/>
      <c r="AY180" s="210"/>
    </row>
    <row r="181" spans="1:51" ht="14.25">
      <c r="A181" s="210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0"/>
      <c r="AH181" s="210"/>
      <c r="AI181" s="210"/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210"/>
      <c r="AT181" s="210"/>
      <c r="AU181" s="210"/>
      <c r="AV181" s="210"/>
      <c r="AW181" s="210"/>
      <c r="AX181" s="210"/>
      <c r="AY181" s="210"/>
    </row>
    <row r="182" spans="1:51" ht="14.25">
      <c r="A182" s="210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0"/>
      <c r="AH182" s="210"/>
      <c r="AI182" s="210"/>
      <c r="AJ182" s="210"/>
      <c r="AK182" s="210"/>
      <c r="AL182" s="210"/>
      <c r="AM182" s="210"/>
      <c r="AN182" s="210"/>
      <c r="AO182" s="210"/>
      <c r="AP182" s="210"/>
      <c r="AQ182" s="210"/>
      <c r="AR182" s="210"/>
      <c r="AS182" s="210"/>
      <c r="AT182" s="210"/>
      <c r="AU182" s="210"/>
      <c r="AV182" s="210"/>
      <c r="AW182" s="210"/>
      <c r="AX182" s="210"/>
      <c r="AY182" s="210"/>
    </row>
    <row r="183" spans="1:51" ht="14.25">
      <c r="A183" s="210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0"/>
      <c r="AH183" s="210"/>
      <c r="AI183" s="210"/>
      <c r="AJ183" s="210"/>
      <c r="AK183" s="210"/>
      <c r="AL183" s="210"/>
      <c r="AM183" s="210"/>
      <c r="AN183" s="210"/>
      <c r="AO183" s="210"/>
      <c r="AP183" s="210"/>
      <c r="AQ183" s="210"/>
      <c r="AR183" s="210"/>
      <c r="AS183" s="210"/>
      <c r="AT183" s="210"/>
      <c r="AU183" s="210"/>
      <c r="AV183" s="210"/>
      <c r="AW183" s="210"/>
      <c r="AX183" s="210"/>
      <c r="AY183" s="210"/>
    </row>
    <row r="184" spans="1:51" ht="14.25">
      <c r="A184" s="210"/>
      <c r="B184" s="210"/>
      <c r="C184" s="210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210"/>
      <c r="U184" s="210"/>
      <c r="V184" s="210"/>
      <c r="W184" s="210"/>
      <c r="X184" s="210"/>
      <c r="Y184" s="210"/>
      <c r="Z184" s="210"/>
      <c r="AA184" s="210"/>
      <c r="AB184" s="210"/>
      <c r="AC184" s="210"/>
      <c r="AD184" s="210"/>
      <c r="AE184" s="210"/>
      <c r="AF184" s="210"/>
      <c r="AG184" s="210"/>
      <c r="AH184" s="210"/>
      <c r="AI184" s="210"/>
      <c r="AJ184" s="210"/>
      <c r="AK184" s="210"/>
      <c r="AL184" s="210"/>
      <c r="AM184" s="210"/>
      <c r="AN184" s="210"/>
      <c r="AO184" s="210"/>
      <c r="AP184" s="210"/>
      <c r="AQ184" s="210"/>
      <c r="AR184" s="210"/>
      <c r="AS184" s="210"/>
      <c r="AT184" s="210"/>
      <c r="AU184" s="210"/>
      <c r="AV184" s="210"/>
      <c r="AW184" s="210"/>
      <c r="AX184" s="210"/>
      <c r="AY184" s="210"/>
    </row>
    <row r="185" spans="1:51" ht="14.25">
      <c r="A185" s="210"/>
      <c r="B185" s="210"/>
      <c r="C185" s="210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210"/>
      <c r="U185" s="210"/>
      <c r="V185" s="210"/>
      <c r="W185" s="210"/>
      <c r="X185" s="210"/>
      <c r="Y185" s="210"/>
      <c r="Z185" s="210"/>
      <c r="AA185" s="210"/>
      <c r="AB185" s="210"/>
      <c r="AC185" s="210"/>
      <c r="AD185" s="210"/>
      <c r="AE185" s="210"/>
      <c r="AF185" s="210"/>
      <c r="AG185" s="210"/>
      <c r="AH185" s="210"/>
      <c r="AI185" s="210"/>
      <c r="AJ185" s="210"/>
      <c r="AK185" s="210"/>
      <c r="AL185" s="210"/>
      <c r="AM185" s="210"/>
      <c r="AN185" s="210"/>
      <c r="AO185" s="210"/>
      <c r="AP185" s="210"/>
      <c r="AQ185" s="210"/>
      <c r="AR185" s="210"/>
      <c r="AS185" s="210"/>
      <c r="AT185" s="210"/>
      <c r="AU185" s="210"/>
      <c r="AV185" s="210"/>
      <c r="AW185" s="210"/>
      <c r="AX185" s="210"/>
      <c r="AY185" s="210"/>
    </row>
    <row r="186" spans="1:51" ht="14.25">
      <c r="A186" s="210"/>
      <c r="B186" s="210"/>
      <c r="C186" s="210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0"/>
      <c r="X186" s="210"/>
      <c r="Y186" s="210"/>
      <c r="Z186" s="210"/>
      <c r="AA186" s="210"/>
      <c r="AB186" s="210"/>
      <c r="AC186" s="210"/>
      <c r="AD186" s="210"/>
      <c r="AE186" s="210"/>
      <c r="AF186" s="210"/>
      <c r="AG186" s="210"/>
      <c r="AH186" s="210"/>
      <c r="AI186" s="210"/>
      <c r="AJ186" s="210"/>
      <c r="AK186" s="210"/>
      <c r="AL186" s="210"/>
      <c r="AM186" s="210"/>
      <c r="AN186" s="210"/>
      <c r="AO186" s="210"/>
      <c r="AP186" s="210"/>
      <c r="AQ186" s="210"/>
      <c r="AR186" s="210"/>
      <c r="AS186" s="210"/>
      <c r="AT186" s="210"/>
      <c r="AU186" s="210"/>
      <c r="AV186" s="210"/>
      <c r="AW186" s="210"/>
      <c r="AX186" s="210"/>
      <c r="AY186" s="210"/>
    </row>
    <row r="187" spans="1:51" ht="14.25">
      <c r="A187" s="210"/>
      <c r="B187" s="210"/>
      <c r="C187" s="210"/>
      <c r="D187" s="210"/>
      <c r="E187" s="210"/>
      <c r="F187" s="210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  <c r="T187" s="210"/>
      <c r="U187" s="210"/>
      <c r="V187" s="210"/>
      <c r="W187" s="210"/>
      <c r="X187" s="210"/>
      <c r="Y187" s="210"/>
      <c r="Z187" s="210"/>
      <c r="AA187" s="210"/>
      <c r="AB187" s="210"/>
      <c r="AC187" s="210"/>
      <c r="AD187" s="210"/>
      <c r="AE187" s="210"/>
      <c r="AF187" s="210"/>
      <c r="AG187" s="210"/>
      <c r="AH187" s="210"/>
      <c r="AI187" s="210"/>
      <c r="AJ187" s="210"/>
      <c r="AK187" s="210"/>
      <c r="AL187" s="210"/>
      <c r="AM187" s="210"/>
      <c r="AN187" s="210"/>
      <c r="AO187" s="210"/>
      <c r="AP187" s="210"/>
      <c r="AQ187" s="210"/>
      <c r="AR187" s="210"/>
      <c r="AS187" s="210"/>
      <c r="AT187" s="210"/>
      <c r="AU187" s="210"/>
      <c r="AV187" s="210"/>
      <c r="AW187" s="210"/>
      <c r="AX187" s="210"/>
      <c r="AY187" s="210"/>
    </row>
    <row r="188" spans="1:51" ht="14.25">
      <c r="A188" s="210"/>
      <c r="B188" s="210"/>
      <c r="C188" s="210"/>
      <c r="D188" s="210"/>
      <c r="E188" s="210"/>
      <c r="F188" s="210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  <c r="T188" s="210"/>
      <c r="U188" s="210"/>
      <c r="V188" s="210"/>
      <c r="W188" s="210"/>
      <c r="X188" s="210"/>
      <c r="Y188" s="210"/>
      <c r="Z188" s="210"/>
      <c r="AA188" s="210"/>
      <c r="AB188" s="210"/>
      <c r="AC188" s="210"/>
      <c r="AD188" s="210"/>
      <c r="AE188" s="210"/>
      <c r="AF188" s="210"/>
      <c r="AG188" s="210"/>
      <c r="AH188" s="210"/>
      <c r="AI188" s="210"/>
      <c r="AJ188" s="210"/>
      <c r="AK188" s="210"/>
      <c r="AL188" s="210"/>
      <c r="AM188" s="210"/>
      <c r="AN188" s="210"/>
      <c r="AO188" s="210"/>
      <c r="AP188" s="210"/>
      <c r="AQ188" s="210"/>
      <c r="AR188" s="210"/>
      <c r="AS188" s="210"/>
      <c r="AT188" s="210"/>
      <c r="AU188" s="210"/>
      <c r="AV188" s="210"/>
      <c r="AW188" s="210"/>
      <c r="AX188" s="210"/>
      <c r="AY188" s="210"/>
    </row>
    <row r="189" spans="1:51" ht="14.25">
      <c r="A189" s="210"/>
      <c r="B189" s="210"/>
      <c r="C189" s="210"/>
      <c r="D189" s="210"/>
      <c r="E189" s="210"/>
      <c r="F189" s="210"/>
      <c r="G189" s="210"/>
      <c r="H189" s="210"/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  <c r="T189" s="210"/>
      <c r="U189" s="210"/>
      <c r="V189" s="210"/>
      <c r="W189" s="210"/>
      <c r="X189" s="210"/>
      <c r="Y189" s="210"/>
      <c r="Z189" s="210"/>
      <c r="AA189" s="210"/>
      <c r="AB189" s="210"/>
      <c r="AC189" s="210"/>
      <c r="AD189" s="210"/>
      <c r="AE189" s="210"/>
      <c r="AF189" s="210"/>
      <c r="AG189" s="210"/>
      <c r="AH189" s="210"/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0"/>
      <c r="AU189" s="210"/>
      <c r="AV189" s="210"/>
      <c r="AW189" s="210"/>
      <c r="AX189" s="210"/>
      <c r="AY189" s="210"/>
    </row>
    <row r="190" spans="1:51" ht="14.25">
      <c r="A190" s="210"/>
      <c r="B190" s="210"/>
      <c r="C190" s="210"/>
      <c r="D190" s="210"/>
      <c r="E190" s="210"/>
      <c r="F190" s="210"/>
      <c r="G190" s="210"/>
      <c r="H190" s="210"/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  <c r="T190" s="210"/>
      <c r="U190" s="210"/>
      <c r="V190" s="210"/>
      <c r="W190" s="210"/>
      <c r="X190" s="210"/>
      <c r="Y190" s="210"/>
      <c r="Z190" s="210"/>
      <c r="AA190" s="210"/>
      <c r="AB190" s="210"/>
      <c r="AC190" s="210"/>
      <c r="AD190" s="210"/>
      <c r="AE190" s="210"/>
      <c r="AF190" s="210"/>
      <c r="AG190" s="210"/>
      <c r="AH190" s="210"/>
      <c r="AI190" s="210"/>
      <c r="AJ190" s="210"/>
      <c r="AK190" s="210"/>
      <c r="AL190" s="210"/>
      <c r="AM190" s="210"/>
      <c r="AN190" s="210"/>
      <c r="AO190" s="210"/>
      <c r="AP190" s="210"/>
      <c r="AQ190" s="210"/>
      <c r="AR190" s="210"/>
      <c r="AS190" s="210"/>
      <c r="AT190" s="210"/>
      <c r="AU190" s="210"/>
      <c r="AV190" s="210"/>
      <c r="AW190" s="210"/>
      <c r="AX190" s="210"/>
      <c r="AY190" s="210"/>
    </row>
    <row r="191" spans="1:51" ht="14.25">
      <c r="A191" s="210"/>
      <c r="B191" s="210"/>
      <c r="C191" s="210"/>
      <c r="D191" s="210"/>
      <c r="E191" s="210"/>
      <c r="F191" s="210"/>
      <c r="G191" s="210"/>
      <c r="H191" s="210"/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  <c r="T191" s="210"/>
      <c r="U191" s="210"/>
      <c r="V191" s="210"/>
      <c r="W191" s="210"/>
      <c r="X191" s="210"/>
      <c r="Y191" s="210"/>
      <c r="Z191" s="210"/>
      <c r="AA191" s="210"/>
      <c r="AB191" s="210"/>
      <c r="AC191" s="210"/>
      <c r="AD191" s="210"/>
      <c r="AE191" s="210"/>
      <c r="AF191" s="210"/>
      <c r="AG191" s="210"/>
      <c r="AH191" s="210"/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  <c r="AT191" s="210"/>
      <c r="AU191" s="210"/>
      <c r="AV191" s="210"/>
      <c r="AW191" s="210"/>
      <c r="AX191" s="210"/>
      <c r="AY191" s="210"/>
    </row>
    <row r="192" spans="1:51" ht="14.25">
      <c r="A192" s="210"/>
      <c r="B192" s="210"/>
      <c r="C192" s="210"/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210"/>
      <c r="AD192" s="210"/>
      <c r="AE192" s="210"/>
      <c r="AF192" s="210"/>
      <c r="AG192" s="210"/>
      <c r="AH192" s="210"/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  <c r="AU192" s="210"/>
      <c r="AV192" s="210"/>
      <c r="AW192" s="210"/>
      <c r="AX192" s="210"/>
      <c r="AY192" s="210"/>
    </row>
    <row r="193" spans="1:51" ht="14.25">
      <c r="A193" s="210"/>
      <c r="B193" s="210"/>
      <c r="C193" s="210"/>
      <c r="D193" s="210"/>
      <c r="E193" s="210"/>
      <c r="F193" s="210"/>
      <c r="G193" s="210"/>
      <c r="H193" s="210"/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  <c r="T193" s="210"/>
      <c r="U193" s="210"/>
      <c r="V193" s="210"/>
      <c r="W193" s="210"/>
      <c r="X193" s="210"/>
      <c r="Y193" s="210"/>
      <c r="Z193" s="210"/>
      <c r="AA193" s="210"/>
      <c r="AB193" s="210"/>
      <c r="AC193" s="210"/>
      <c r="AD193" s="210"/>
      <c r="AE193" s="210"/>
      <c r="AF193" s="210"/>
      <c r="AG193" s="210"/>
      <c r="AH193" s="210"/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0"/>
      <c r="AS193" s="210"/>
      <c r="AT193" s="210"/>
      <c r="AU193" s="210"/>
      <c r="AV193" s="210"/>
      <c r="AW193" s="210"/>
      <c r="AX193" s="210"/>
      <c r="AY193" s="210"/>
    </row>
    <row r="194" spans="1:51" ht="14.25">
      <c r="A194" s="210"/>
      <c r="B194" s="210"/>
      <c r="C194" s="210"/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0"/>
      <c r="W194" s="210"/>
      <c r="X194" s="210"/>
      <c r="Y194" s="210"/>
      <c r="Z194" s="210"/>
      <c r="AA194" s="210"/>
      <c r="AB194" s="210"/>
      <c r="AC194" s="210"/>
      <c r="AD194" s="210"/>
      <c r="AE194" s="210"/>
      <c r="AF194" s="210"/>
      <c r="AG194" s="210"/>
      <c r="AH194" s="210"/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0"/>
      <c r="AT194" s="210"/>
      <c r="AU194" s="210"/>
      <c r="AV194" s="210"/>
      <c r="AW194" s="210"/>
      <c r="AX194" s="210"/>
      <c r="AY194" s="210"/>
    </row>
    <row r="195" spans="1:51" ht="14.25">
      <c r="A195" s="210"/>
      <c r="B195" s="210"/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  <c r="AA195" s="210"/>
      <c r="AB195" s="210"/>
      <c r="AC195" s="210"/>
      <c r="AD195" s="210"/>
      <c r="AE195" s="210"/>
      <c r="AF195" s="210"/>
      <c r="AG195" s="210"/>
      <c r="AH195" s="210"/>
      <c r="AI195" s="210"/>
      <c r="AJ195" s="210"/>
      <c r="AK195" s="210"/>
      <c r="AL195" s="210"/>
      <c r="AM195" s="210"/>
      <c r="AN195" s="210"/>
      <c r="AO195" s="210"/>
      <c r="AP195" s="210"/>
      <c r="AQ195" s="210"/>
      <c r="AR195" s="210"/>
      <c r="AS195" s="210"/>
      <c r="AT195" s="210"/>
      <c r="AU195" s="210"/>
      <c r="AV195" s="210"/>
      <c r="AW195" s="210"/>
      <c r="AX195" s="210"/>
      <c r="AY195" s="210"/>
    </row>
    <row r="196" spans="1:51" ht="14.25">
      <c r="A196" s="210"/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  <c r="AA196" s="210"/>
      <c r="AB196" s="210"/>
      <c r="AC196" s="210"/>
      <c r="AD196" s="210"/>
      <c r="AE196" s="210"/>
      <c r="AF196" s="210"/>
      <c r="AG196" s="210"/>
      <c r="AH196" s="210"/>
      <c r="AI196" s="210"/>
      <c r="AJ196" s="210"/>
      <c r="AK196" s="210"/>
      <c r="AL196" s="210"/>
      <c r="AM196" s="210"/>
      <c r="AN196" s="210"/>
      <c r="AO196" s="210"/>
      <c r="AP196" s="210"/>
      <c r="AQ196" s="210"/>
      <c r="AR196" s="210"/>
      <c r="AS196" s="210"/>
      <c r="AT196" s="210"/>
      <c r="AU196" s="210"/>
      <c r="AV196" s="210"/>
      <c r="AW196" s="210"/>
      <c r="AX196" s="210"/>
      <c r="AY196" s="210"/>
    </row>
    <row r="197" spans="1:51" ht="14.25">
      <c r="A197" s="210"/>
      <c r="B197" s="210"/>
      <c r="C197" s="210"/>
      <c r="D197" s="210"/>
      <c r="E197" s="210"/>
      <c r="F197" s="210"/>
      <c r="G197" s="210"/>
      <c r="H197" s="210"/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  <c r="Z197" s="210"/>
      <c r="AA197" s="210"/>
      <c r="AB197" s="210"/>
      <c r="AC197" s="210"/>
      <c r="AD197" s="210"/>
      <c r="AE197" s="210"/>
      <c r="AF197" s="210"/>
      <c r="AG197" s="210"/>
      <c r="AH197" s="210"/>
      <c r="AI197" s="210"/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0"/>
      <c r="AU197" s="210"/>
      <c r="AV197" s="210"/>
      <c r="AW197" s="210"/>
      <c r="AX197" s="210"/>
      <c r="AY197" s="210"/>
    </row>
    <row r="198" spans="1:51" ht="14.25">
      <c r="A198" s="210"/>
      <c r="B198" s="210"/>
      <c r="C198" s="210"/>
      <c r="D198" s="210"/>
      <c r="E198" s="210"/>
      <c r="F198" s="210"/>
      <c r="G198" s="210"/>
      <c r="H198" s="210"/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  <c r="T198" s="210"/>
      <c r="U198" s="210"/>
      <c r="V198" s="210"/>
      <c r="W198" s="210"/>
      <c r="X198" s="210"/>
      <c r="Y198" s="210"/>
      <c r="Z198" s="210"/>
      <c r="AA198" s="210"/>
      <c r="AB198" s="210"/>
      <c r="AC198" s="210"/>
      <c r="AD198" s="210"/>
      <c r="AE198" s="210"/>
      <c r="AF198" s="210"/>
      <c r="AG198" s="210"/>
      <c r="AH198" s="210"/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0"/>
      <c r="AU198" s="210"/>
      <c r="AV198" s="210"/>
      <c r="AW198" s="210"/>
      <c r="AX198" s="210"/>
      <c r="AY198" s="210"/>
    </row>
    <row r="199" spans="1:51" ht="14.25">
      <c r="A199" s="210"/>
      <c r="B199" s="210"/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  <c r="T199" s="210"/>
      <c r="U199" s="210"/>
      <c r="V199" s="210"/>
      <c r="W199" s="210"/>
      <c r="X199" s="210"/>
      <c r="Y199" s="210"/>
      <c r="Z199" s="210"/>
      <c r="AA199" s="210"/>
      <c r="AB199" s="210"/>
      <c r="AC199" s="210"/>
      <c r="AD199" s="210"/>
      <c r="AE199" s="210"/>
      <c r="AF199" s="210"/>
      <c r="AG199" s="210"/>
      <c r="AH199" s="210"/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10"/>
    </row>
    <row r="200" spans="1:51" ht="14.25">
      <c r="A200" s="210"/>
      <c r="B200" s="210"/>
      <c r="C200" s="210"/>
      <c r="D200" s="210"/>
      <c r="E200" s="210"/>
      <c r="F200" s="210"/>
      <c r="G200" s="210"/>
      <c r="H200" s="210"/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  <c r="T200" s="210"/>
      <c r="U200" s="210"/>
      <c r="V200" s="210"/>
      <c r="W200" s="210"/>
      <c r="X200" s="210"/>
      <c r="Y200" s="210"/>
      <c r="Z200" s="210"/>
      <c r="AA200" s="210"/>
      <c r="AB200" s="210"/>
      <c r="AC200" s="210"/>
      <c r="AD200" s="210"/>
      <c r="AE200" s="210"/>
      <c r="AF200" s="210"/>
      <c r="AG200" s="210"/>
      <c r="AH200" s="210"/>
      <c r="AI200" s="210"/>
      <c r="AJ200" s="210"/>
      <c r="AK200" s="210"/>
      <c r="AL200" s="210"/>
      <c r="AM200" s="210"/>
      <c r="AN200" s="210"/>
      <c r="AO200" s="210"/>
      <c r="AP200" s="210"/>
      <c r="AQ200" s="210"/>
      <c r="AR200" s="210"/>
      <c r="AS200" s="210"/>
      <c r="AT200" s="210"/>
      <c r="AU200" s="210"/>
      <c r="AV200" s="210"/>
      <c r="AW200" s="210"/>
      <c r="AX200" s="210"/>
      <c r="AY200" s="210"/>
    </row>
    <row r="201" spans="1:51" ht="14.25">
      <c r="A201" s="210"/>
      <c r="B201" s="210"/>
      <c r="C201" s="210"/>
      <c r="D201" s="210"/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0"/>
      <c r="W201" s="210"/>
      <c r="X201" s="210"/>
      <c r="Y201" s="210"/>
      <c r="Z201" s="210"/>
      <c r="AA201" s="210"/>
      <c r="AB201" s="210"/>
      <c r="AC201" s="210"/>
      <c r="AD201" s="210"/>
      <c r="AE201" s="210"/>
      <c r="AF201" s="210"/>
      <c r="AG201" s="210"/>
      <c r="AH201" s="210"/>
      <c r="AI201" s="210"/>
      <c r="AJ201" s="210"/>
      <c r="AK201" s="210"/>
      <c r="AL201" s="210"/>
      <c r="AM201" s="210"/>
      <c r="AN201" s="210"/>
      <c r="AO201" s="210"/>
      <c r="AP201" s="210"/>
      <c r="AQ201" s="210"/>
      <c r="AR201" s="210"/>
      <c r="AS201" s="210"/>
      <c r="AT201" s="210"/>
      <c r="AU201" s="210"/>
      <c r="AV201" s="210"/>
      <c r="AW201" s="210"/>
      <c r="AX201" s="210"/>
      <c r="AY201" s="210"/>
    </row>
    <row r="202" spans="1:51" ht="14.25">
      <c r="A202" s="210"/>
      <c r="B202" s="210"/>
      <c r="C202" s="210"/>
      <c r="D202" s="210"/>
      <c r="E202" s="210"/>
      <c r="F202" s="210"/>
      <c r="G202" s="210"/>
      <c r="H202" s="210"/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210"/>
      <c r="AA202" s="210"/>
      <c r="AB202" s="210"/>
      <c r="AC202" s="210"/>
      <c r="AD202" s="210"/>
      <c r="AE202" s="210"/>
      <c r="AF202" s="210"/>
      <c r="AG202" s="210"/>
      <c r="AH202" s="210"/>
      <c r="AI202" s="210"/>
      <c r="AJ202" s="210"/>
      <c r="AK202" s="210"/>
      <c r="AL202" s="210"/>
      <c r="AM202" s="210"/>
      <c r="AN202" s="210"/>
      <c r="AO202" s="210"/>
      <c r="AP202" s="210"/>
      <c r="AQ202" s="210"/>
      <c r="AR202" s="210"/>
      <c r="AS202" s="210"/>
      <c r="AT202" s="210"/>
      <c r="AU202" s="210"/>
      <c r="AV202" s="210"/>
      <c r="AW202" s="210"/>
      <c r="AX202" s="210"/>
      <c r="AY202" s="210"/>
    </row>
  </sheetData>
  <sheetProtection/>
  <mergeCells count="69">
    <mergeCell ref="D8:D9"/>
    <mergeCell ref="E8:I8"/>
    <mergeCell ref="C5:Q5"/>
    <mergeCell ref="B1:U1"/>
    <mergeCell ref="C2:AE2"/>
    <mergeCell ref="C3:AE3"/>
    <mergeCell ref="C4:Q4"/>
    <mergeCell ref="AL6:AY6"/>
    <mergeCell ref="J7:W7"/>
    <mergeCell ref="AS8:AY8"/>
    <mergeCell ref="X7:AK7"/>
    <mergeCell ref="C7:C9"/>
    <mergeCell ref="C6:X6"/>
    <mergeCell ref="AE8:AK8"/>
    <mergeCell ref="J8:P8"/>
    <mergeCell ref="Q8:W8"/>
    <mergeCell ref="X8:AB8"/>
    <mergeCell ref="AL8:AR8"/>
    <mergeCell ref="AL7:AY7"/>
    <mergeCell ref="A50:B50"/>
    <mergeCell ref="A38:B38"/>
    <mergeCell ref="B39:AY39"/>
    <mergeCell ref="A49:B49"/>
    <mergeCell ref="A10:AY10"/>
    <mergeCell ref="A7:A9"/>
    <mergeCell ref="B7:B9"/>
    <mergeCell ref="D7:I7"/>
    <mergeCell ref="A55:B55"/>
    <mergeCell ref="X57:AD57"/>
    <mergeCell ref="AE57:AK57"/>
    <mergeCell ref="AF58:AK58"/>
    <mergeCell ref="D58:I58"/>
    <mergeCell ref="A19:AY19"/>
    <mergeCell ref="A69:G69"/>
    <mergeCell ref="H69:N69"/>
    <mergeCell ref="X69:AI69"/>
    <mergeCell ref="A51:AY51"/>
    <mergeCell ref="A56:B56"/>
    <mergeCell ref="A57:I57"/>
    <mergeCell ref="J57:P57"/>
    <mergeCell ref="Q57:W57"/>
    <mergeCell ref="AL57:AR57"/>
    <mergeCell ref="AS57:AY57"/>
    <mergeCell ref="A66:AD66"/>
    <mergeCell ref="AS62:AY62"/>
    <mergeCell ref="B71:L71"/>
    <mergeCell ref="X60:AD60"/>
    <mergeCell ref="D61:AR61"/>
    <mergeCell ref="A61:B61"/>
    <mergeCell ref="AL62:AR62"/>
    <mergeCell ref="A60:B60"/>
    <mergeCell ref="D60:I60"/>
    <mergeCell ref="Q60:W60"/>
    <mergeCell ref="A65:AD65"/>
    <mergeCell ref="AS61:AY61"/>
    <mergeCell ref="AE60:AK60"/>
    <mergeCell ref="AL60:AR60"/>
    <mergeCell ref="AS60:AY60"/>
    <mergeCell ref="J60:P60"/>
    <mergeCell ref="A63:B63"/>
    <mergeCell ref="A62:I62"/>
    <mergeCell ref="J62:P62"/>
    <mergeCell ref="Q62:W62"/>
    <mergeCell ref="X62:AD62"/>
    <mergeCell ref="AE62:AK62"/>
    <mergeCell ref="A64:AX64"/>
    <mergeCell ref="R59:W59"/>
    <mergeCell ref="AT59:AY59"/>
    <mergeCell ref="AM59:AR59"/>
  </mergeCells>
  <printOptions/>
  <pageMargins left="0.75" right="0.75" top="0.25" bottom="0.44" header="0.58" footer="0.31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117"/>
  <sheetViews>
    <sheetView view="pageBreakPreview" zoomScaleNormal="90" zoomScaleSheetLayoutView="100" zoomScalePageLayoutView="0" workbookViewId="0" topLeftCell="A49">
      <selection activeCell="H68" sqref="H68:N68"/>
    </sheetView>
  </sheetViews>
  <sheetFormatPr defaultColWidth="8.796875" defaultRowHeight="14.25"/>
  <cols>
    <col min="1" max="1" width="3.19921875" style="439" customWidth="1"/>
    <col min="2" max="2" width="49.59765625" style="439" customWidth="1"/>
    <col min="3" max="3" width="4.19921875" style="439" customWidth="1"/>
    <col min="4" max="4" width="5.3984375" style="439" customWidth="1"/>
    <col min="5" max="5" width="4.59765625" style="439" customWidth="1"/>
    <col min="6" max="6" width="4.19921875" style="439" customWidth="1"/>
    <col min="7" max="7" width="3" style="439" customWidth="1"/>
    <col min="8" max="8" width="4.8984375" style="439" customWidth="1"/>
    <col min="9" max="9" width="3.3984375" style="439" customWidth="1"/>
    <col min="10" max="10" width="4.3984375" style="439" customWidth="1"/>
    <col min="11" max="11" width="3.09765625" style="439" customWidth="1"/>
    <col min="12" max="12" width="3.19921875" style="439" customWidth="1"/>
    <col min="13" max="13" width="4.3984375" style="439" customWidth="1"/>
    <col min="14" max="14" width="3.69921875" style="439" customWidth="1"/>
    <col min="15" max="15" width="4.19921875" style="439" customWidth="1"/>
    <col min="16" max="16" width="5" style="439" customWidth="1"/>
    <col min="17" max="17" width="3.09765625" style="439" customWidth="1"/>
    <col min="18" max="18" width="3.3984375" style="439" customWidth="1"/>
    <col min="19" max="19" width="2.59765625" style="439" customWidth="1"/>
    <col min="20" max="20" width="4.3984375" style="439" customWidth="1"/>
    <col min="21" max="21" width="3.3984375" style="439" customWidth="1"/>
    <col min="22" max="22" width="4.19921875" style="439" customWidth="1"/>
    <col min="23" max="23" width="4" style="439" customWidth="1"/>
    <col min="24" max="24" width="4.19921875" style="439" customWidth="1"/>
    <col min="25" max="26" width="3.59765625" style="439" customWidth="1"/>
    <col min="27" max="27" width="4.3984375" style="439" customWidth="1"/>
    <col min="28" max="28" width="3.59765625" style="439" customWidth="1"/>
    <col min="29" max="29" width="4.3984375" style="439" customWidth="1"/>
    <col min="30" max="30" width="3.59765625" style="439" customWidth="1"/>
    <col min="31" max="31" width="3.09765625" style="439" customWidth="1"/>
    <col min="32" max="32" width="3.59765625" style="439" customWidth="1"/>
    <col min="33" max="33" width="3.09765625" style="439" customWidth="1"/>
    <col min="34" max="34" width="4.09765625" style="439" customWidth="1"/>
    <col min="35" max="35" width="2.69921875" style="439" customWidth="1"/>
    <col min="36" max="37" width="3.59765625" style="439" customWidth="1"/>
    <col min="38" max="38" width="3.09765625" style="439" customWidth="1"/>
    <col min="39" max="39" width="3.19921875" style="439" customWidth="1"/>
    <col min="40" max="40" width="3" style="439" customWidth="1"/>
    <col min="41" max="41" width="4.5" style="439" customWidth="1"/>
    <col min="42" max="45" width="3.59765625" style="439" customWidth="1"/>
    <col min="46" max="46" width="3.09765625" style="439" customWidth="1"/>
    <col min="47" max="47" width="3.59765625" style="439" customWidth="1"/>
    <col min="48" max="48" width="3.8984375" style="439" customWidth="1"/>
    <col min="49" max="49" width="3.59765625" style="439" customWidth="1"/>
    <col min="50" max="50" width="4" style="439" customWidth="1"/>
    <col min="51" max="51" width="3.59765625" style="439" customWidth="1"/>
    <col min="52" max="52" width="0.59375" style="439" customWidth="1"/>
    <col min="53" max="16384" width="9" style="439" customWidth="1"/>
  </cols>
  <sheetData>
    <row r="1" spans="2:45" s="435" customFormat="1" ht="19.5" customHeight="1">
      <c r="B1" s="742" t="s">
        <v>201</v>
      </c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  <c r="T1" s="742"/>
      <c r="U1" s="742"/>
      <c r="V1" s="81"/>
      <c r="W1" s="81"/>
      <c r="X1" s="437"/>
      <c r="Y1" s="437"/>
      <c r="Z1" s="437"/>
      <c r="AA1" s="437"/>
      <c r="AB1" s="437"/>
      <c r="AC1" s="915" t="s">
        <v>210</v>
      </c>
      <c r="AD1" s="915"/>
      <c r="AE1" s="915"/>
      <c r="AF1" s="915"/>
      <c r="AG1" s="915"/>
      <c r="AH1" s="915"/>
      <c r="AI1" s="915"/>
      <c r="AJ1" s="915"/>
      <c r="AK1" s="915"/>
      <c r="AL1" s="915"/>
      <c r="AM1" s="915"/>
      <c r="AN1" s="915"/>
      <c r="AO1" s="915"/>
      <c r="AP1" s="915"/>
      <c r="AQ1" s="915"/>
      <c r="AR1" s="915"/>
      <c r="AS1" s="915"/>
    </row>
    <row r="2" spans="1:52" s="435" customFormat="1" ht="19.5" customHeight="1">
      <c r="A2" s="436"/>
      <c r="B2" s="437" t="s">
        <v>15</v>
      </c>
      <c r="C2" s="742" t="s">
        <v>90</v>
      </c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  <c r="T2" s="742"/>
      <c r="U2" s="742"/>
      <c r="V2" s="742"/>
      <c r="W2" s="742"/>
      <c r="X2" s="742"/>
      <c r="Y2" s="742"/>
      <c r="Z2" s="742"/>
      <c r="AA2" s="742"/>
      <c r="AB2" s="742"/>
      <c r="AC2" s="742"/>
      <c r="AD2" s="742"/>
      <c r="AE2" s="742"/>
      <c r="AF2" s="438"/>
      <c r="AG2" s="438"/>
      <c r="AH2" s="438"/>
      <c r="AI2" s="438"/>
      <c r="AJ2" s="438"/>
      <c r="AK2" s="438"/>
      <c r="AL2" s="438"/>
      <c r="AM2" s="438"/>
      <c r="AN2" s="438"/>
      <c r="AO2" s="438"/>
      <c r="AP2" s="438"/>
      <c r="AQ2" s="438"/>
      <c r="AR2" s="438"/>
      <c r="AS2" s="438"/>
      <c r="AT2" s="438"/>
      <c r="AU2" s="438"/>
      <c r="AV2" s="438"/>
      <c r="AW2" s="438"/>
      <c r="AX2" s="438"/>
      <c r="AY2" s="438"/>
      <c r="AZ2" s="436"/>
    </row>
    <row r="3" spans="1:52" s="435" customFormat="1" ht="14.25" customHeight="1">
      <c r="A3" s="85"/>
      <c r="B3" s="437" t="s">
        <v>16</v>
      </c>
      <c r="C3" s="825" t="s">
        <v>91</v>
      </c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825"/>
      <c r="S3" s="825"/>
      <c r="T3" s="825"/>
      <c r="U3" s="825"/>
      <c r="V3" s="825"/>
      <c r="W3" s="825"/>
      <c r="X3" s="825"/>
      <c r="Y3" s="825"/>
      <c r="Z3" s="825"/>
      <c r="AA3" s="825"/>
      <c r="AB3" s="825"/>
      <c r="AC3" s="825"/>
      <c r="AD3" s="825"/>
      <c r="AE3" s="82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</row>
    <row r="4" spans="1:52" ht="12.75" customHeight="1">
      <c r="A4" s="85"/>
      <c r="B4" s="437" t="s">
        <v>17</v>
      </c>
      <c r="C4" s="826" t="s">
        <v>204</v>
      </c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826"/>
      <c r="O4" s="826"/>
      <c r="P4" s="826"/>
      <c r="Q4" s="826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</row>
    <row r="5" spans="1:52" ht="15" customHeight="1">
      <c r="A5" s="440"/>
      <c r="B5" s="437" t="s">
        <v>18</v>
      </c>
      <c r="C5" s="826" t="s">
        <v>32</v>
      </c>
      <c r="D5" s="826"/>
      <c r="E5" s="826"/>
      <c r="F5" s="826"/>
      <c r="G5" s="826"/>
      <c r="H5" s="826"/>
      <c r="I5" s="826"/>
      <c r="J5" s="826"/>
      <c r="K5" s="826"/>
      <c r="L5" s="826"/>
      <c r="M5" s="826"/>
      <c r="N5" s="826"/>
      <c r="O5" s="826"/>
      <c r="P5" s="826"/>
      <c r="Q5" s="826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440"/>
    </row>
    <row r="6" spans="1:52" ht="16.5" customHeight="1" thickBot="1">
      <c r="A6" s="440"/>
      <c r="B6" s="616" t="s">
        <v>19</v>
      </c>
      <c r="C6" s="832" t="s">
        <v>28</v>
      </c>
      <c r="D6" s="832"/>
      <c r="E6" s="832"/>
      <c r="F6" s="832"/>
      <c r="G6" s="832"/>
      <c r="H6" s="832"/>
      <c r="I6" s="832"/>
      <c r="J6" s="832"/>
      <c r="K6" s="832"/>
      <c r="L6" s="832"/>
      <c r="M6" s="832"/>
      <c r="N6" s="832"/>
      <c r="O6" s="832"/>
      <c r="P6" s="832"/>
      <c r="Q6" s="832"/>
      <c r="R6" s="832"/>
      <c r="S6" s="832"/>
      <c r="T6" s="832"/>
      <c r="U6" s="832"/>
      <c r="V6" s="832"/>
      <c r="W6" s="832"/>
      <c r="X6" s="832"/>
      <c r="Y6" s="616"/>
      <c r="Z6" s="616"/>
      <c r="AA6" s="616"/>
      <c r="AB6" s="616"/>
      <c r="AC6" s="616"/>
      <c r="AD6" s="616"/>
      <c r="AE6" s="616"/>
      <c r="AF6" s="87"/>
      <c r="AG6" s="87"/>
      <c r="AH6" s="87"/>
      <c r="AI6" s="87"/>
      <c r="AJ6" s="87"/>
      <c r="AK6" s="87"/>
      <c r="AL6" s="663"/>
      <c r="AM6" s="663"/>
      <c r="AN6" s="663"/>
      <c r="AO6" s="663"/>
      <c r="AP6" s="663"/>
      <c r="AQ6" s="663"/>
      <c r="AR6" s="663"/>
      <c r="AS6" s="663"/>
      <c r="AT6" s="663"/>
      <c r="AU6" s="663"/>
      <c r="AV6" s="663"/>
      <c r="AW6" s="663"/>
      <c r="AX6" s="663"/>
      <c r="AY6" s="663"/>
      <c r="AZ6" s="87"/>
    </row>
    <row r="7" spans="1:52" ht="18" customHeight="1" thickBot="1">
      <c r="A7" s="851" t="s">
        <v>0</v>
      </c>
      <c r="B7" s="869" t="s">
        <v>21</v>
      </c>
      <c r="C7" s="838" t="s">
        <v>2</v>
      </c>
      <c r="D7" s="849" t="s">
        <v>23</v>
      </c>
      <c r="E7" s="849"/>
      <c r="F7" s="849"/>
      <c r="G7" s="849"/>
      <c r="H7" s="849"/>
      <c r="I7" s="849"/>
      <c r="J7" s="689" t="s">
        <v>3</v>
      </c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1"/>
      <c r="X7" s="689" t="s">
        <v>4</v>
      </c>
      <c r="Y7" s="690"/>
      <c r="Z7" s="690"/>
      <c r="AA7" s="690"/>
      <c r="AB7" s="690"/>
      <c r="AC7" s="690"/>
      <c r="AD7" s="690"/>
      <c r="AE7" s="690"/>
      <c r="AF7" s="690"/>
      <c r="AG7" s="690"/>
      <c r="AH7" s="690"/>
      <c r="AI7" s="690"/>
      <c r="AJ7" s="690"/>
      <c r="AK7" s="691"/>
      <c r="AL7" s="689" t="s">
        <v>5</v>
      </c>
      <c r="AM7" s="690"/>
      <c r="AN7" s="690"/>
      <c r="AO7" s="690"/>
      <c r="AP7" s="690"/>
      <c r="AQ7" s="690"/>
      <c r="AR7" s="690"/>
      <c r="AS7" s="690"/>
      <c r="AT7" s="690"/>
      <c r="AU7" s="690"/>
      <c r="AV7" s="690"/>
      <c r="AW7" s="690"/>
      <c r="AX7" s="690"/>
      <c r="AY7" s="691"/>
      <c r="AZ7" s="441"/>
    </row>
    <row r="8" spans="1:52" ht="17.25" customHeight="1" thickBot="1">
      <c r="A8" s="852"/>
      <c r="B8" s="870"/>
      <c r="C8" s="839"/>
      <c r="D8" s="867" t="s">
        <v>6</v>
      </c>
      <c r="E8" s="827" t="s">
        <v>7</v>
      </c>
      <c r="F8" s="697"/>
      <c r="G8" s="697"/>
      <c r="H8" s="697"/>
      <c r="I8" s="697"/>
      <c r="J8" s="835">
        <v>1</v>
      </c>
      <c r="K8" s="836"/>
      <c r="L8" s="836"/>
      <c r="M8" s="836"/>
      <c r="N8" s="836"/>
      <c r="O8" s="836"/>
      <c r="P8" s="837"/>
      <c r="Q8" s="835">
        <v>2</v>
      </c>
      <c r="R8" s="836"/>
      <c r="S8" s="836"/>
      <c r="T8" s="836"/>
      <c r="U8" s="836"/>
      <c r="V8" s="836"/>
      <c r="W8" s="837"/>
      <c r="X8" s="833">
        <v>3</v>
      </c>
      <c r="Y8" s="698"/>
      <c r="Z8" s="698"/>
      <c r="AA8" s="698"/>
      <c r="AB8" s="834"/>
      <c r="AC8" s="403"/>
      <c r="AD8" s="403"/>
      <c r="AE8" s="689">
        <v>4</v>
      </c>
      <c r="AF8" s="690"/>
      <c r="AG8" s="690"/>
      <c r="AH8" s="690"/>
      <c r="AI8" s="690"/>
      <c r="AJ8" s="690"/>
      <c r="AK8" s="691"/>
      <c r="AL8" s="689">
        <v>5</v>
      </c>
      <c r="AM8" s="690"/>
      <c r="AN8" s="690"/>
      <c r="AO8" s="690"/>
      <c r="AP8" s="690"/>
      <c r="AQ8" s="690"/>
      <c r="AR8" s="691"/>
      <c r="AS8" s="689">
        <v>6</v>
      </c>
      <c r="AT8" s="690"/>
      <c r="AU8" s="690"/>
      <c r="AV8" s="690"/>
      <c r="AW8" s="690"/>
      <c r="AX8" s="690"/>
      <c r="AY8" s="691"/>
      <c r="AZ8" s="441"/>
    </row>
    <row r="9" spans="1:52" ht="32.25" customHeight="1" thickBot="1">
      <c r="A9" s="853"/>
      <c r="B9" s="871"/>
      <c r="C9" s="840"/>
      <c r="D9" s="868"/>
      <c r="E9" s="88" t="s">
        <v>8</v>
      </c>
      <c r="F9" s="89" t="s">
        <v>9</v>
      </c>
      <c r="G9" s="89" t="s">
        <v>12</v>
      </c>
      <c r="H9" s="89" t="s">
        <v>13</v>
      </c>
      <c r="I9" s="442" t="s">
        <v>14</v>
      </c>
      <c r="J9" s="91" t="s">
        <v>8</v>
      </c>
      <c r="K9" s="370" t="s">
        <v>9</v>
      </c>
      <c r="L9" s="92" t="s">
        <v>12</v>
      </c>
      <c r="M9" s="92" t="s">
        <v>13</v>
      </c>
      <c r="N9" s="443" t="s">
        <v>14</v>
      </c>
      <c r="O9" s="444" t="s">
        <v>1</v>
      </c>
      <c r="P9" s="349" t="s">
        <v>2</v>
      </c>
      <c r="Q9" s="91" t="s">
        <v>8</v>
      </c>
      <c r="R9" s="370" t="s">
        <v>9</v>
      </c>
      <c r="S9" s="92" t="s">
        <v>12</v>
      </c>
      <c r="T9" s="92" t="s">
        <v>13</v>
      </c>
      <c r="U9" s="443" t="s">
        <v>14</v>
      </c>
      <c r="V9" s="444" t="s">
        <v>1</v>
      </c>
      <c r="W9" s="349" t="s">
        <v>2</v>
      </c>
      <c r="X9" s="91" t="s">
        <v>8</v>
      </c>
      <c r="Y9" s="370" t="s">
        <v>9</v>
      </c>
      <c r="Z9" s="92" t="s">
        <v>12</v>
      </c>
      <c r="AA9" s="92" t="s">
        <v>13</v>
      </c>
      <c r="AB9" s="443" t="s">
        <v>14</v>
      </c>
      <c r="AC9" s="444" t="s">
        <v>1</v>
      </c>
      <c r="AD9" s="349" t="s">
        <v>2</v>
      </c>
      <c r="AE9" s="91" t="s">
        <v>8</v>
      </c>
      <c r="AF9" s="92" t="s">
        <v>9</v>
      </c>
      <c r="AG9" s="92" t="s">
        <v>12</v>
      </c>
      <c r="AH9" s="92" t="s">
        <v>13</v>
      </c>
      <c r="AI9" s="445" t="s">
        <v>14</v>
      </c>
      <c r="AJ9" s="444" t="s">
        <v>1</v>
      </c>
      <c r="AK9" s="349" t="s">
        <v>2</v>
      </c>
      <c r="AL9" s="91" t="s">
        <v>8</v>
      </c>
      <c r="AM9" s="92" t="s">
        <v>9</v>
      </c>
      <c r="AN9" s="92" t="s">
        <v>12</v>
      </c>
      <c r="AO9" s="92" t="s">
        <v>13</v>
      </c>
      <c r="AP9" s="445" t="s">
        <v>14</v>
      </c>
      <c r="AQ9" s="444" t="s">
        <v>1</v>
      </c>
      <c r="AR9" s="349" t="s">
        <v>2</v>
      </c>
      <c r="AS9" s="91" t="s">
        <v>8</v>
      </c>
      <c r="AT9" s="92" t="s">
        <v>9</v>
      </c>
      <c r="AU9" s="92" t="s">
        <v>12</v>
      </c>
      <c r="AV9" s="92" t="s">
        <v>13</v>
      </c>
      <c r="AW9" s="445" t="s">
        <v>14</v>
      </c>
      <c r="AX9" s="444" t="s">
        <v>1</v>
      </c>
      <c r="AY9" s="349" t="s">
        <v>2</v>
      </c>
      <c r="AZ9" s="446"/>
    </row>
    <row r="10" spans="1:52" ht="21.75" customHeight="1" thickBot="1">
      <c r="A10" s="692" t="s">
        <v>87</v>
      </c>
      <c r="B10" s="860"/>
      <c r="C10" s="861"/>
      <c r="D10" s="860"/>
      <c r="E10" s="860"/>
      <c r="F10" s="860"/>
      <c r="G10" s="860"/>
      <c r="H10" s="860"/>
      <c r="I10" s="860"/>
      <c r="J10" s="860"/>
      <c r="K10" s="860"/>
      <c r="L10" s="860"/>
      <c r="M10" s="860"/>
      <c r="N10" s="860"/>
      <c r="O10" s="860"/>
      <c r="P10" s="860"/>
      <c r="Q10" s="860"/>
      <c r="R10" s="860"/>
      <c r="S10" s="860"/>
      <c r="T10" s="860"/>
      <c r="U10" s="860"/>
      <c r="V10" s="860"/>
      <c r="W10" s="860"/>
      <c r="X10" s="860"/>
      <c r="Y10" s="860"/>
      <c r="Z10" s="860"/>
      <c r="AA10" s="860"/>
      <c r="AB10" s="860"/>
      <c r="AC10" s="860"/>
      <c r="AD10" s="860"/>
      <c r="AE10" s="860"/>
      <c r="AF10" s="860"/>
      <c r="AG10" s="860"/>
      <c r="AH10" s="860"/>
      <c r="AI10" s="860"/>
      <c r="AJ10" s="860"/>
      <c r="AK10" s="860"/>
      <c r="AL10" s="860"/>
      <c r="AM10" s="860"/>
      <c r="AN10" s="860"/>
      <c r="AO10" s="860"/>
      <c r="AP10" s="860"/>
      <c r="AQ10" s="860"/>
      <c r="AR10" s="860"/>
      <c r="AS10" s="860"/>
      <c r="AT10" s="860"/>
      <c r="AU10" s="860"/>
      <c r="AV10" s="860"/>
      <c r="AW10" s="860"/>
      <c r="AX10" s="860"/>
      <c r="AY10" s="862"/>
      <c r="AZ10" s="446"/>
    </row>
    <row r="11" spans="1:51" ht="17.25" customHeight="1">
      <c r="A11" s="447">
        <v>1</v>
      </c>
      <c r="B11" s="448" t="s">
        <v>130</v>
      </c>
      <c r="C11" s="598">
        <v>3</v>
      </c>
      <c r="D11" s="450">
        <v>30</v>
      </c>
      <c r="E11" s="451">
        <v>30</v>
      </c>
      <c r="F11" s="451"/>
      <c r="G11" s="451"/>
      <c r="H11" s="451"/>
      <c r="I11" s="451"/>
      <c r="J11" s="452">
        <v>30</v>
      </c>
      <c r="K11" s="451"/>
      <c r="L11" s="451"/>
      <c r="M11" s="451"/>
      <c r="N11" s="451"/>
      <c r="O11" s="453" t="s">
        <v>34</v>
      </c>
      <c r="P11" s="449">
        <v>3</v>
      </c>
      <c r="Q11" s="452"/>
      <c r="R11" s="454"/>
      <c r="S11" s="454"/>
      <c r="T11" s="454"/>
      <c r="U11" s="454"/>
      <c r="V11" s="455"/>
      <c r="W11" s="449"/>
      <c r="X11" s="456"/>
      <c r="Y11" s="451"/>
      <c r="Z11" s="451"/>
      <c r="AA11" s="451"/>
      <c r="AB11" s="454"/>
      <c r="AC11" s="453"/>
      <c r="AD11" s="457"/>
      <c r="AE11" s="452"/>
      <c r="AF11" s="451"/>
      <c r="AG11" s="451"/>
      <c r="AH11" s="451"/>
      <c r="AI11" s="454"/>
      <c r="AJ11" s="455"/>
      <c r="AK11" s="458"/>
      <c r="AL11" s="456"/>
      <c r="AM11" s="451"/>
      <c r="AN11" s="451"/>
      <c r="AO11" s="451"/>
      <c r="AP11" s="454"/>
      <c r="AQ11" s="453"/>
      <c r="AR11" s="457"/>
      <c r="AS11" s="452"/>
      <c r="AT11" s="451"/>
      <c r="AU11" s="451"/>
      <c r="AV11" s="451"/>
      <c r="AW11" s="451"/>
      <c r="AX11" s="459"/>
      <c r="AY11" s="458"/>
    </row>
    <row r="12" spans="1:52" ht="15.75" customHeight="1">
      <c r="A12" s="460">
        <v>2</v>
      </c>
      <c r="B12" s="461" t="s">
        <v>131</v>
      </c>
      <c r="C12" s="518">
        <v>2</v>
      </c>
      <c r="D12" s="462">
        <v>30</v>
      </c>
      <c r="E12" s="463"/>
      <c r="F12" s="464"/>
      <c r="G12" s="464"/>
      <c r="H12" s="464">
        <v>30</v>
      </c>
      <c r="I12" s="464"/>
      <c r="J12" s="465"/>
      <c r="K12" s="464"/>
      <c r="L12" s="464"/>
      <c r="M12" s="464">
        <v>30</v>
      </c>
      <c r="N12" s="464"/>
      <c r="O12" s="453" t="s">
        <v>34</v>
      </c>
      <c r="P12" s="449">
        <v>2</v>
      </c>
      <c r="Q12" s="466"/>
      <c r="R12" s="467"/>
      <c r="S12" s="467"/>
      <c r="T12" s="467"/>
      <c r="U12" s="467"/>
      <c r="V12" s="468"/>
      <c r="W12" s="449"/>
      <c r="X12" s="469"/>
      <c r="Y12" s="464"/>
      <c r="Z12" s="464"/>
      <c r="AA12" s="464"/>
      <c r="AB12" s="470"/>
      <c r="AC12" s="453"/>
      <c r="AD12" s="457"/>
      <c r="AE12" s="466"/>
      <c r="AF12" s="464"/>
      <c r="AG12" s="464"/>
      <c r="AH12" s="464"/>
      <c r="AI12" s="470"/>
      <c r="AJ12" s="455"/>
      <c r="AK12" s="458"/>
      <c r="AL12" s="469"/>
      <c r="AM12" s="464"/>
      <c r="AN12" s="464"/>
      <c r="AO12" s="464"/>
      <c r="AP12" s="470"/>
      <c r="AQ12" s="453"/>
      <c r="AR12" s="457"/>
      <c r="AS12" s="466"/>
      <c r="AT12" s="464"/>
      <c r="AU12" s="464"/>
      <c r="AV12" s="464"/>
      <c r="AW12" s="464"/>
      <c r="AX12" s="459"/>
      <c r="AY12" s="458"/>
      <c r="AZ12" s="446"/>
    </row>
    <row r="13" spans="1:52" ht="16.5" customHeight="1">
      <c r="A13" s="471">
        <v>3</v>
      </c>
      <c r="B13" s="461" t="s">
        <v>132</v>
      </c>
      <c r="C13" s="518">
        <v>3</v>
      </c>
      <c r="D13" s="472">
        <v>30</v>
      </c>
      <c r="E13" s="469"/>
      <c r="F13" s="467">
        <v>30</v>
      </c>
      <c r="G13" s="464"/>
      <c r="H13" s="464"/>
      <c r="I13" s="464"/>
      <c r="J13" s="466"/>
      <c r="K13" s="464"/>
      <c r="L13" s="464"/>
      <c r="M13" s="464"/>
      <c r="N13" s="464"/>
      <c r="O13" s="453"/>
      <c r="P13" s="449"/>
      <c r="Q13" s="466"/>
      <c r="R13" s="467">
        <v>30</v>
      </c>
      <c r="S13" s="467"/>
      <c r="T13" s="467"/>
      <c r="U13" s="467"/>
      <c r="V13" s="468" t="s">
        <v>31</v>
      </c>
      <c r="W13" s="449">
        <v>3</v>
      </c>
      <c r="X13" s="469"/>
      <c r="Y13" s="464"/>
      <c r="Z13" s="464"/>
      <c r="AA13" s="464"/>
      <c r="AB13" s="470"/>
      <c r="AC13" s="453"/>
      <c r="AD13" s="457"/>
      <c r="AE13" s="466"/>
      <c r="AF13" s="464"/>
      <c r="AG13" s="464"/>
      <c r="AH13" s="464"/>
      <c r="AI13" s="470"/>
      <c r="AJ13" s="455"/>
      <c r="AK13" s="458"/>
      <c r="AL13" s="469"/>
      <c r="AM13" s="464"/>
      <c r="AN13" s="464"/>
      <c r="AO13" s="464"/>
      <c r="AP13" s="470"/>
      <c r="AQ13" s="453"/>
      <c r="AR13" s="457"/>
      <c r="AS13" s="466"/>
      <c r="AT13" s="464"/>
      <c r="AU13" s="464"/>
      <c r="AV13" s="464"/>
      <c r="AW13" s="464"/>
      <c r="AX13" s="459"/>
      <c r="AY13" s="458"/>
      <c r="AZ13" s="446"/>
    </row>
    <row r="14" spans="1:52" ht="15.75" customHeight="1">
      <c r="A14" s="473">
        <v>4</v>
      </c>
      <c r="B14" s="474" t="s">
        <v>35</v>
      </c>
      <c r="C14" s="475">
        <v>2</v>
      </c>
      <c r="D14" s="472">
        <v>15</v>
      </c>
      <c r="E14" s="469">
        <v>15</v>
      </c>
      <c r="F14" s="467"/>
      <c r="G14" s="464"/>
      <c r="H14" s="464"/>
      <c r="I14" s="464"/>
      <c r="J14" s="466"/>
      <c r="K14" s="464"/>
      <c r="L14" s="464"/>
      <c r="M14" s="464"/>
      <c r="N14" s="464"/>
      <c r="O14" s="453"/>
      <c r="P14" s="449"/>
      <c r="Q14" s="466">
        <v>15</v>
      </c>
      <c r="R14" s="467"/>
      <c r="S14" s="467"/>
      <c r="T14" s="467"/>
      <c r="U14" s="467"/>
      <c r="V14" s="468" t="s">
        <v>31</v>
      </c>
      <c r="W14" s="449">
        <v>2</v>
      </c>
      <c r="X14" s="469"/>
      <c r="Y14" s="464"/>
      <c r="Z14" s="464"/>
      <c r="AA14" s="464"/>
      <c r="AB14" s="470"/>
      <c r="AC14" s="453"/>
      <c r="AD14" s="457"/>
      <c r="AE14" s="466"/>
      <c r="AF14" s="464"/>
      <c r="AG14" s="464"/>
      <c r="AH14" s="464"/>
      <c r="AI14" s="470"/>
      <c r="AJ14" s="455"/>
      <c r="AK14" s="458"/>
      <c r="AL14" s="469"/>
      <c r="AM14" s="464"/>
      <c r="AN14" s="464"/>
      <c r="AO14" s="464"/>
      <c r="AP14" s="470"/>
      <c r="AQ14" s="453"/>
      <c r="AR14" s="457"/>
      <c r="AS14" s="466"/>
      <c r="AT14" s="464"/>
      <c r="AU14" s="464"/>
      <c r="AV14" s="464"/>
      <c r="AW14" s="464"/>
      <c r="AX14" s="459"/>
      <c r="AY14" s="458"/>
      <c r="AZ14" s="446"/>
    </row>
    <row r="15" spans="1:52" ht="15" customHeight="1">
      <c r="A15" s="460">
        <v>5</v>
      </c>
      <c r="B15" s="476" t="s">
        <v>29</v>
      </c>
      <c r="C15" s="475">
        <v>2</v>
      </c>
      <c r="D15" s="472">
        <v>30</v>
      </c>
      <c r="E15" s="469"/>
      <c r="F15" s="467"/>
      <c r="G15" s="464"/>
      <c r="H15" s="464">
        <v>30</v>
      </c>
      <c r="I15" s="464"/>
      <c r="J15" s="466"/>
      <c r="K15" s="464"/>
      <c r="L15" s="464"/>
      <c r="M15" s="464"/>
      <c r="N15" s="464"/>
      <c r="O15" s="453"/>
      <c r="P15" s="449"/>
      <c r="Q15" s="466"/>
      <c r="R15" s="467"/>
      <c r="S15" s="467"/>
      <c r="T15" s="467"/>
      <c r="U15" s="467"/>
      <c r="V15" s="468"/>
      <c r="W15" s="449"/>
      <c r="X15" s="469"/>
      <c r="Y15" s="464"/>
      <c r="Z15" s="464"/>
      <c r="AA15" s="464">
        <v>30</v>
      </c>
      <c r="AB15" s="470"/>
      <c r="AC15" s="453" t="s">
        <v>34</v>
      </c>
      <c r="AD15" s="457">
        <v>2</v>
      </c>
      <c r="AE15" s="466"/>
      <c r="AF15" s="464"/>
      <c r="AG15" s="464"/>
      <c r="AH15" s="464"/>
      <c r="AI15" s="470"/>
      <c r="AJ15" s="455"/>
      <c r="AK15" s="458"/>
      <c r="AL15" s="469"/>
      <c r="AM15" s="464"/>
      <c r="AN15" s="464"/>
      <c r="AO15" s="464"/>
      <c r="AP15" s="470"/>
      <c r="AQ15" s="453"/>
      <c r="AR15" s="457"/>
      <c r="AS15" s="466"/>
      <c r="AT15" s="464"/>
      <c r="AU15" s="464"/>
      <c r="AV15" s="464"/>
      <c r="AW15" s="464"/>
      <c r="AX15" s="459"/>
      <c r="AY15" s="458"/>
      <c r="AZ15" s="446"/>
    </row>
    <row r="16" spans="1:52" ht="17.25" customHeight="1">
      <c r="A16" s="477">
        <v>6</v>
      </c>
      <c r="B16" s="476" t="s">
        <v>33</v>
      </c>
      <c r="C16" s="475">
        <v>1</v>
      </c>
      <c r="D16" s="450">
        <v>15</v>
      </c>
      <c r="E16" s="467">
        <v>15</v>
      </c>
      <c r="F16" s="478"/>
      <c r="G16" s="464"/>
      <c r="H16" s="464"/>
      <c r="I16" s="464"/>
      <c r="J16" s="466"/>
      <c r="K16" s="464"/>
      <c r="L16" s="464"/>
      <c r="M16" s="464"/>
      <c r="N16" s="464"/>
      <c r="O16" s="453"/>
      <c r="P16" s="449"/>
      <c r="Q16" s="466"/>
      <c r="R16" s="467"/>
      <c r="S16" s="467"/>
      <c r="T16" s="467"/>
      <c r="U16" s="467"/>
      <c r="V16" s="468"/>
      <c r="W16" s="449"/>
      <c r="X16" s="469">
        <v>15</v>
      </c>
      <c r="Y16" s="464"/>
      <c r="Z16" s="464"/>
      <c r="AA16" s="464"/>
      <c r="AB16" s="470"/>
      <c r="AC16" s="453" t="s">
        <v>34</v>
      </c>
      <c r="AD16" s="457">
        <v>1</v>
      </c>
      <c r="AE16" s="452"/>
      <c r="AF16" s="451"/>
      <c r="AG16" s="451"/>
      <c r="AH16" s="451"/>
      <c r="AI16" s="454"/>
      <c r="AJ16" s="455"/>
      <c r="AK16" s="479"/>
      <c r="AL16" s="469"/>
      <c r="AM16" s="464"/>
      <c r="AN16" s="464"/>
      <c r="AO16" s="464"/>
      <c r="AP16" s="470"/>
      <c r="AQ16" s="453"/>
      <c r="AR16" s="457"/>
      <c r="AS16" s="466"/>
      <c r="AT16" s="464"/>
      <c r="AU16" s="464"/>
      <c r="AV16" s="464"/>
      <c r="AW16" s="464"/>
      <c r="AX16" s="459"/>
      <c r="AY16" s="458"/>
      <c r="AZ16" s="446"/>
    </row>
    <row r="17" spans="1:52" ht="15.75" customHeight="1">
      <c r="A17" s="465">
        <v>7</v>
      </c>
      <c r="B17" s="476" t="s">
        <v>133</v>
      </c>
      <c r="C17" s="475">
        <v>2</v>
      </c>
      <c r="D17" s="450">
        <v>15</v>
      </c>
      <c r="E17" s="464">
        <v>15</v>
      </c>
      <c r="F17" s="464"/>
      <c r="G17" s="464"/>
      <c r="H17" s="464"/>
      <c r="I17" s="464"/>
      <c r="J17" s="466"/>
      <c r="K17" s="464"/>
      <c r="L17" s="464"/>
      <c r="M17" s="464"/>
      <c r="N17" s="464"/>
      <c r="O17" s="453"/>
      <c r="P17" s="457"/>
      <c r="Q17" s="466">
        <v>15</v>
      </c>
      <c r="R17" s="464"/>
      <c r="S17" s="464"/>
      <c r="T17" s="464"/>
      <c r="U17" s="464"/>
      <c r="V17" s="453" t="s">
        <v>34</v>
      </c>
      <c r="W17" s="480">
        <v>2</v>
      </c>
      <c r="X17" s="469"/>
      <c r="Y17" s="464"/>
      <c r="Z17" s="464"/>
      <c r="AA17" s="464"/>
      <c r="AB17" s="470"/>
      <c r="AC17" s="453"/>
      <c r="AD17" s="457"/>
      <c r="AE17" s="466"/>
      <c r="AF17" s="464"/>
      <c r="AG17" s="464"/>
      <c r="AH17" s="464"/>
      <c r="AI17" s="470"/>
      <c r="AJ17" s="455"/>
      <c r="AK17" s="458"/>
      <c r="AL17" s="469"/>
      <c r="AM17" s="464"/>
      <c r="AN17" s="464"/>
      <c r="AO17" s="464"/>
      <c r="AP17" s="470"/>
      <c r="AQ17" s="453"/>
      <c r="AR17" s="457"/>
      <c r="AS17" s="466"/>
      <c r="AT17" s="464"/>
      <c r="AU17" s="464"/>
      <c r="AV17" s="464"/>
      <c r="AW17" s="464"/>
      <c r="AX17" s="459"/>
      <c r="AY17" s="458"/>
      <c r="AZ17" s="446"/>
    </row>
    <row r="18" spans="1:52" ht="14.25" customHeight="1" thickBot="1">
      <c r="A18" s="460">
        <v>8</v>
      </c>
      <c r="B18" s="476" t="s">
        <v>30</v>
      </c>
      <c r="C18" s="599">
        <v>0</v>
      </c>
      <c r="D18" s="450">
        <v>60</v>
      </c>
      <c r="E18" s="464"/>
      <c r="F18" s="464">
        <v>60</v>
      </c>
      <c r="G18" s="464"/>
      <c r="H18" s="464"/>
      <c r="I18" s="464"/>
      <c r="J18" s="466"/>
      <c r="K18" s="464">
        <v>30</v>
      </c>
      <c r="L18" s="464"/>
      <c r="M18" s="464"/>
      <c r="N18" s="464"/>
      <c r="O18" s="453" t="s">
        <v>34</v>
      </c>
      <c r="P18" s="457">
        <v>0</v>
      </c>
      <c r="Q18" s="466"/>
      <c r="R18" s="464">
        <v>30</v>
      </c>
      <c r="S18" s="464"/>
      <c r="T18" s="464"/>
      <c r="U18" s="464"/>
      <c r="V18" s="453" t="s">
        <v>34</v>
      </c>
      <c r="W18" s="458">
        <v>0</v>
      </c>
      <c r="X18" s="469"/>
      <c r="Y18" s="464"/>
      <c r="Z18" s="464"/>
      <c r="AA18" s="464"/>
      <c r="AB18" s="470"/>
      <c r="AC18" s="453"/>
      <c r="AD18" s="457"/>
      <c r="AE18" s="466"/>
      <c r="AF18" s="464"/>
      <c r="AG18" s="464"/>
      <c r="AH18" s="464"/>
      <c r="AI18" s="470"/>
      <c r="AJ18" s="455"/>
      <c r="AK18" s="458"/>
      <c r="AL18" s="469"/>
      <c r="AM18" s="464"/>
      <c r="AN18" s="464"/>
      <c r="AO18" s="464"/>
      <c r="AP18" s="470"/>
      <c r="AQ18" s="453"/>
      <c r="AR18" s="457"/>
      <c r="AS18" s="466"/>
      <c r="AT18" s="464"/>
      <c r="AU18" s="464"/>
      <c r="AV18" s="464"/>
      <c r="AW18" s="464"/>
      <c r="AX18" s="459"/>
      <c r="AY18" s="458"/>
      <c r="AZ18" s="446"/>
    </row>
    <row r="19" spans="1:52" ht="19.5" customHeight="1" thickBot="1">
      <c r="A19" s="696" t="s">
        <v>129</v>
      </c>
      <c r="B19" s="734"/>
      <c r="C19" s="718"/>
      <c r="D19" s="734"/>
      <c r="E19" s="734"/>
      <c r="F19" s="734"/>
      <c r="G19" s="734"/>
      <c r="H19" s="734"/>
      <c r="I19" s="734"/>
      <c r="J19" s="734"/>
      <c r="K19" s="734"/>
      <c r="L19" s="734"/>
      <c r="M19" s="734"/>
      <c r="N19" s="734"/>
      <c r="O19" s="734"/>
      <c r="P19" s="734"/>
      <c r="Q19" s="734"/>
      <c r="R19" s="734"/>
      <c r="S19" s="734"/>
      <c r="T19" s="734"/>
      <c r="U19" s="734"/>
      <c r="V19" s="734"/>
      <c r="W19" s="734"/>
      <c r="X19" s="734"/>
      <c r="Y19" s="734"/>
      <c r="Z19" s="734"/>
      <c r="AA19" s="734"/>
      <c r="AB19" s="734"/>
      <c r="AC19" s="734"/>
      <c r="AD19" s="734"/>
      <c r="AE19" s="734"/>
      <c r="AF19" s="734"/>
      <c r="AG19" s="734"/>
      <c r="AH19" s="734"/>
      <c r="AI19" s="734"/>
      <c r="AJ19" s="734"/>
      <c r="AK19" s="734"/>
      <c r="AL19" s="734"/>
      <c r="AM19" s="734"/>
      <c r="AN19" s="734"/>
      <c r="AO19" s="734"/>
      <c r="AP19" s="734"/>
      <c r="AQ19" s="734"/>
      <c r="AR19" s="734"/>
      <c r="AS19" s="734"/>
      <c r="AT19" s="734"/>
      <c r="AU19" s="734"/>
      <c r="AV19" s="734"/>
      <c r="AW19" s="734"/>
      <c r="AX19" s="734"/>
      <c r="AY19" s="866"/>
      <c r="AZ19" s="446"/>
    </row>
    <row r="20" spans="1:52" ht="15" customHeight="1">
      <c r="A20" s="466">
        <v>9</v>
      </c>
      <c r="B20" s="481" t="s">
        <v>134</v>
      </c>
      <c r="C20" s="305">
        <f>SUM(P20)</f>
        <v>4</v>
      </c>
      <c r="D20" s="594">
        <v>45</v>
      </c>
      <c r="E20" s="482">
        <v>15</v>
      </c>
      <c r="F20" s="483"/>
      <c r="G20" s="483"/>
      <c r="H20" s="483">
        <v>30</v>
      </c>
      <c r="I20" s="483"/>
      <c r="J20" s="484">
        <v>15</v>
      </c>
      <c r="K20" s="483"/>
      <c r="L20" s="483"/>
      <c r="M20" s="483">
        <v>30</v>
      </c>
      <c r="N20" s="483"/>
      <c r="O20" s="485" t="s">
        <v>31</v>
      </c>
      <c r="P20" s="326">
        <v>4</v>
      </c>
      <c r="Q20" s="484"/>
      <c r="R20" s="486"/>
      <c r="S20" s="486"/>
      <c r="T20" s="486"/>
      <c r="U20" s="486"/>
      <c r="V20" s="487"/>
      <c r="W20" s="326"/>
      <c r="X20" s="482"/>
      <c r="Y20" s="483"/>
      <c r="Z20" s="483"/>
      <c r="AA20" s="483"/>
      <c r="AB20" s="486"/>
      <c r="AC20" s="485"/>
      <c r="AD20" s="322"/>
      <c r="AE20" s="484"/>
      <c r="AF20" s="483"/>
      <c r="AG20" s="483"/>
      <c r="AH20" s="483"/>
      <c r="AI20" s="486"/>
      <c r="AJ20" s="487"/>
      <c r="AK20" s="327"/>
      <c r="AL20" s="482"/>
      <c r="AM20" s="483"/>
      <c r="AN20" s="483"/>
      <c r="AO20" s="483"/>
      <c r="AP20" s="486"/>
      <c r="AQ20" s="485"/>
      <c r="AR20" s="322"/>
      <c r="AS20" s="484"/>
      <c r="AT20" s="483"/>
      <c r="AU20" s="483"/>
      <c r="AV20" s="483"/>
      <c r="AW20" s="483"/>
      <c r="AX20" s="488"/>
      <c r="AY20" s="327"/>
      <c r="AZ20" s="446"/>
    </row>
    <row r="21" spans="1:52" ht="18" customHeight="1">
      <c r="A21" s="466">
        <v>10</v>
      </c>
      <c r="B21" s="489" t="s">
        <v>135</v>
      </c>
      <c r="C21" s="328">
        <v>3</v>
      </c>
      <c r="D21" s="594">
        <v>30</v>
      </c>
      <c r="E21" s="482"/>
      <c r="F21" s="483"/>
      <c r="G21" s="483"/>
      <c r="H21" s="483">
        <v>30</v>
      </c>
      <c r="I21" s="483"/>
      <c r="J21" s="484"/>
      <c r="K21" s="483"/>
      <c r="L21" s="483"/>
      <c r="M21" s="483">
        <v>30</v>
      </c>
      <c r="N21" s="483"/>
      <c r="O21" s="485" t="s">
        <v>34</v>
      </c>
      <c r="P21" s="326">
        <v>3</v>
      </c>
      <c r="Q21" s="484"/>
      <c r="R21" s="483"/>
      <c r="S21" s="483"/>
      <c r="T21" s="483"/>
      <c r="U21" s="490"/>
      <c r="V21" s="491"/>
      <c r="W21" s="326"/>
      <c r="X21" s="482"/>
      <c r="Y21" s="483"/>
      <c r="Z21" s="483"/>
      <c r="AA21" s="483"/>
      <c r="AB21" s="486"/>
      <c r="AC21" s="485"/>
      <c r="AD21" s="322"/>
      <c r="AE21" s="484"/>
      <c r="AF21" s="483"/>
      <c r="AG21" s="483"/>
      <c r="AH21" s="483"/>
      <c r="AI21" s="486"/>
      <c r="AJ21" s="487"/>
      <c r="AK21" s="327"/>
      <c r="AL21" s="482"/>
      <c r="AM21" s="483"/>
      <c r="AN21" s="483"/>
      <c r="AO21" s="483"/>
      <c r="AP21" s="486"/>
      <c r="AQ21" s="485"/>
      <c r="AR21" s="322"/>
      <c r="AS21" s="484"/>
      <c r="AT21" s="483"/>
      <c r="AU21" s="483"/>
      <c r="AV21" s="483"/>
      <c r="AW21" s="483"/>
      <c r="AX21" s="488"/>
      <c r="AY21" s="327"/>
      <c r="AZ21" s="446"/>
    </row>
    <row r="22" spans="1:52" ht="15.75" customHeight="1">
      <c r="A22" s="466">
        <v>11</v>
      </c>
      <c r="B22" s="461" t="s">
        <v>198</v>
      </c>
      <c r="C22" s="314">
        <v>13</v>
      </c>
      <c r="D22" s="594">
        <v>180</v>
      </c>
      <c r="E22" s="482">
        <v>90</v>
      </c>
      <c r="F22" s="483"/>
      <c r="G22" s="483"/>
      <c r="H22" s="483">
        <v>90</v>
      </c>
      <c r="I22" s="483"/>
      <c r="J22" s="484">
        <v>30</v>
      </c>
      <c r="K22" s="483"/>
      <c r="L22" s="483"/>
      <c r="M22" s="483"/>
      <c r="N22" s="483"/>
      <c r="O22" s="485" t="s">
        <v>34</v>
      </c>
      <c r="P22" s="326">
        <v>2</v>
      </c>
      <c r="Q22" s="484"/>
      <c r="R22" s="483"/>
      <c r="S22" s="483"/>
      <c r="T22" s="483">
        <v>30</v>
      </c>
      <c r="U22" s="490"/>
      <c r="V22" s="468" t="s">
        <v>31</v>
      </c>
      <c r="W22" s="449">
        <v>2</v>
      </c>
      <c r="X22" s="482">
        <v>30</v>
      </c>
      <c r="Y22" s="483"/>
      <c r="Z22" s="483"/>
      <c r="AA22" s="483"/>
      <c r="AB22" s="486"/>
      <c r="AC22" s="485" t="s">
        <v>34</v>
      </c>
      <c r="AD22" s="326">
        <v>2</v>
      </c>
      <c r="AE22" s="484"/>
      <c r="AF22" s="483"/>
      <c r="AG22" s="483"/>
      <c r="AH22" s="483">
        <v>30</v>
      </c>
      <c r="AI22" s="486"/>
      <c r="AJ22" s="468" t="s">
        <v>31</v>
      </c>
      <c r="AK22" s="449">
        <v>2</v>
      </c>
      <c r="AL22" s="482">
        <v>30</v>
      </c>
      <c r="AM22" s="483"/>
      <c r="AN22" s="483"/>
      <c r="AO22" s="483"/>
      <c r="AP22" s="486"/>
      <c r="AQ22" s="485" t="s">
        <v>34</v>
      </c>
      <c r="AR22" s="326">
        <v>2</v>
      </c>
      <c r="AS22" s="484"/>
      <c r="AT22" s="483"/>
      <c r="AU22" s="483"/>
      <c r="AV22" s="483">
        <v>30</v>
      </c>
      <c r="AW22" s="490"/>
      <c r="AX22" s="468" t="s">
        <v>31</v>
      </c>
      <c r="AY22" s="449">
        <v>3</v>
      </c>
      <c r="AZ22" s="446"/>
    </row>
    <row r="23" spans="1:52" ht="18.75" customHeight="1">
      <c r="A23" s="466">
        <v>12</v>
      </c>
      <c r="B23" s="461" t="s">
        <v>136</v>
      </c>
      <c r="C23" s="314">
        <f>SUM(P23)</f>
        <v>2</v>
      </c>
      <c r="D23" s="594">
        <v>30</v>
      </c>
      <c r="E23" s="482">
        <v>15</v>
      </c>
      <c r="F23" s="483"/>
      <c r="G23" s="483"/>
      <c r="H23" s="483">
        <v>15</v>
      </c>
      <c r="I23" s="483"/>
      <c r="J23" s="484">
        <v>15</v>
      </c>
      <c r="K23" s="483"/>
      <c r="L23" s="483"/>
      <c r="M23" s="483">
        <v>15</v>
      </c>
      <c r="N23" s="483"/>
      <c r="O23" s="485" t="s">
        <v>34</v>
      </c>
      <c r="P23" s="326">
        <v>2</v>
      </c>
      <c r="Q23" s="484"/>
      <c r="R23" s="483"/>
      <c r="S23" s="483"/>
      <c r="T23" s="483"/>
      <c r="U23" s="490"/>
      <c r="V23" s="492"/>
      <c r="W23" s="326"/>
      <c r="X23" s="482"/>
      <c r="Y23" s="483"/>
      <c r="Z23" s="483"/>
      <c r="AA23" s="483"/>
      <c r="AB23" s="486"/>
      <c r="AC23" s="485"/>
      <c r="AD23" s="322"/>
      <c r="AE23" s="484"/>
      <c r="AF23" s="483"/>
      <c r="AG23" s="483"/>
      <c r="AH23" s="483"/>
      <c r="AI23" s="486"/>
      <c r="AJ23" s="487"/>
      <c r="AK23" s="327"/>
      <c r="AL23" s="482"/>
      <c r="AM23" s="483"/>
      <c r="AN23" s="483"/>
      <c r="AO23" s="483"/>
      <c r="AP23" s="486"/>
      <c r="AQ23" s="485"/>
      <c r="AR23" s="322"/>
      <c r="AS23" s="484"/>
      <c r="AT23" s="483"/>
      <c r="AU23" s="483"/>
      <c r="AV23" s="483"/>
      <c r="AW23" s="483"/>
      <c r="AX23" s="488"/>
      <c r="AY23" s="327"/>
      <c r="AZ23" s="446"/>
    </row>
    <row r="24" spans="1:52" ht="15.75" customHeight="1">
      <c r="A24" s="466">
        <v>13</v>
      </c>
      <c r="B24" s="461" t="s">
        <v>137</v>
      </c>
      <c r="C24" s="314">
        <f>SUM(P24)</f>
        <v>2</v>
      </c>
      <c r="D24" s="519">
        <v>30</v>
      </c>
      <c r="E24" s="482">
        <v>30</v>
      </c>
      <c r="F24" s="483"/>
      <c r="G24" s="483"/>
      <c r="H24" s="483"/>
      <c r="I24" s="483"/>
      <c r="J24" s="484">
        <v>30</v>
      </c>
      <c r="K24" s="483"/>
      <c r="L24" s="483"/>
      <c r="M24" s="483"/>
      <c r="N24" s="483"/>
      <c r="O24" s="485" t="s">
        <v>34</v>
      </c>
      <c r="P24" s="326">
        <v>2</v>
      </c>
      <c r="Q24" s="484"/>
      <c r="R24" s="483"/>
      <c r="S24" s="483"/>
      <c r="T24" s="483"/>
      <c r="U24" s="490"/>
      <c r="V24" s="492"/>
      <c r="W24" s="326"/>
      <c r="X24" s="482"/>
      <c r="Y24" s="483"/>
      <c r="Z24" s="483"/>
      <c r="AA24" s="483"/>
      <c r="AB24" s="486"/>
      <c r="AC24" s="485"/>
      <c r="AD24" s="322"/>
      <c r="AE24" s="484"/>
      <c r="AF24" s="483"/>
      <c r="AG24" s="483"/>
      <c r="AH24" s="483"/>
      <c r="AI24" s="486"/>
      <c r="AJ24" s="487"/>
      <c r="AK24" s="327"/>
      <c r="AL24" s="482"/>
      <c r="AM24" s="483"/>
      <c r="AN24" s="483"/>
      <c r="AO24" s="483"/>
      <c r="AP24" s="486"/>
      <c r="AQ24" s="485"/>
      <c r="AR24" s="322"/>
      <c r="AS24" s="484"/>
      <c r="AT24" s="483"/>
      <c r="AU24" s="483"/>
      <c r="AV24" s="483"/>
      <c r="AW24" s="483"/>
      <c r="AX24" s="488"/>
      <c r="AY24" s="327"/>
      <c r="AZ24" s="446"/>
    </row>
    <row r="25" spans="1:52" ht="15.75" customHeight="1">
      <c r="A25" s="466">
        <v>14</v>
      </c>
      <c r="B25" s="461" t="s">
        <v>138</v>
      </c>
      <c r="C25" s="314">
        <f>SUM(W25)</f>
        <v>4</v>
      </c>
      <c r="D25" s="493">
        <v>60</v>
      </c>
      <c r="E25" s="483">
        <v>30</v>
      </c>
      <c r="F25" s="483"/>
      <c r="G25" s="483"/>
      <c r="H25" s="483">
        <v>30</v>
      </c>
      <c r="I25" s="483"/>
      <c r="J25" s="484"/>
      <c r="K25" s="483"/>
      <c r="L25" s="483"/>
      <c r="M25" s="483"/>
      <c r="N25" s="483"/>
      <c r="O25" s="485"/>
      <c r="P25" s="326"/>
      <c r="Q25" s="484">
        <v>30</v>
      </c>
      <c r="R25" s="483"/>
      <c r="S25" s="483"/>
      <c r="T25" s="483">
        <v>30</v>
      </c>
      <c r="U25" s="490"/>
      <c r="V25" s="492" t="s">
        <v>31</v>
      </c>
      <c r="W25" s="494">
        <v>4</v>
      </c>
      <c r="X25" s="482"/>
      <c r="Y25" s="483"/>
      <c r="Z25" s="483"/>
      <c r="AA25" s="483"/>
      <c r="AB25" s="486"/>
      <c r="AC25" s="485"/>
      <c r="AD25" s="322"/>
      <c r="AE25" s="484"/>
      <c r="AF25" s="483"/>
      <c r="AG25" s="483"/>
      <c r="AH25" s="483"/>
      <c r="AI25" s="486"/>
      <c r="AJ25" s="487"/>
      <c r="AK25" s="327"/>
      <c r="AL25" s="482"/>
      <c r="AM25" s="483"/>
      <c r="AN25" s="483"/>
      <c r="AO25" s="483"/>
      <c r="AP25" s="486"/>
      <c r="AQ25" s="485"/>
      <c r="AR25" s="322"/>
      <c r="AS25" s="484"/>
      <c r="AT25" s="483"/>
      <c r="AU25" s="483"/>
      <c r="AV25" s="483"/>
      <c r="AW25" s="483"/>
      <c r="AX25" s="488"/>
      <c r="AY25" s="327"/>
      <c r="AZ25" s="446"/>
    </row>
    <row r="26" spans="1:52" ht="17.25" customHeight="1">
      <c r="A26" s="466">
        <v>15</v>
      </c>
      <c r="B26" s="461" t="s">
        <v>200</v>
      </c>
      <c r="C26" s="314">
        <v>8</v>
      </c>
      <c r="D26" s="493">
        <v>120</v>
      </c>
      <c r="E26" s="483">
        <v>60</v>
      </c>
      <c r="F26" s="483">
        <v>60</v>
      </c>
      <c r="G26" s="483"/>
      <c r="H26" s="483"/>
      <c r="I26" s="483"/>
      <c r="J26" s="484"/>
      <c r="K26" s="483"/>
      <c r="L26" s="483"/>
      <c r="M26" s="483"/>
      <c r="N26" s="483"/>
      <c r="O26" s="485"/>
      <c r="P26" s="326"/>
      <c r="Q26" s="484">
        <v>15</v>
      </c>
      <c r="R26" s="483">
        <v>15</v>
      </c>
      <c r="S26" s="483"/>
      <c r="T26" s="483"/>
      <c r="U26" s="490"/>
      <c r="V26" s="492" t="s">
        <v>34</v>
      </c>
      <c r="W26" s="327">
        <v>2</v>
      </c>
      <c r="X26" s="482">
        <v>15</v>
      </c>
      <c r="Y26" s="483">
        <v>15</v>
      </c>
      <c r="Z26" s="483"/>
      <c r="AA26" s="483"/>
      <c r="AB26" s="486"/>
      <c r="AC26" s="491" t="s">
        <v>34</v>
      </c>
      <c r="AD26" s="327">
        <v>2</v>
      </c>
      <c r="AE26" s="484">
        <v>15</v>
      </c>
      <c r="AF26" s="483">
        <v>15</v>
      </c>
      <c r="AG26" s="483"/>
      <c r="AH26" s="483"/>
      <c r="AI26" s="486"/>
      <c r="AJ26" s="491" t="s">
        <v>34</v>
      </c>
      <c r="AK26" s="327">
        <v>2</v>
      </c>
      <c r="AL26" s="482">
        <v>15</v>
      </c>
      <c r="AM26" s="483">
        <v>15</v>
      </c>
      <c r="AN26" s="483"/>
      <c r="AO26" s="483"/>
      <c r="AP26" s="486"/>
      <c r="AQ26" s="468" t="s">
        <v>31</v>
      </c>
      <c r="AR26" s="449">
        <v>2</v>
      </c>
      <c r="AS26" s="484"/>
      <c r="AT26" s="483"/>
      <c r="AU26" s="483"/>
      <c r="AV26" s="483"/>
      <c r="AW26" s="483"/>
      <c r="AX26" s="488"/>
      <c r="AY26" s="327"/>
      <c r="AZ26" s="446"/>
    </row>
    <row r="27" spans="1:52" ht="15.75" customHeight="1">
      <c r="A27" s="466">
        <v>16</v>
      </c>
      <c r="B27" s="461" t="s">
        <v>139</v>
      </c>
      <c r="C27" s="314">
        <f>SUM(AD27)</f>
        <v>4</v>
      </c>
      <c r="D27" s="493">
        <v>60</v>
      </c>
      <c r="E27" s="483">
        <v>30</v>
      </c>
      <c r="F27" s="483"/>
      <c r="G27" s="483"/>
      <c r="H27" s="483">
        <v>30</v>
      </c>
      <c r="I27" s="483"/>
      <c r="J27" s="484"/>
      <c r="K27" s="483"/>
      <c r="L27" s="483"/>
      <c r="M27" s="483"/>
      <c r="N27" s="483"/>
      <c r="O27" s="485"/>
      <c r="P27" s="326"/>
      <c r="Q27" s="484"/>
      <c r="R27" s="483"/>
      <c r="S27" s="483"/>
      <c r="T27" s="483"/>
      <c r="U27" s="490"/>
      <c r="V27" s="492"/>
      <c r="W27" s="326"/>
      <c r="X27" s="482">
        <v>30</v>
      </c>
      <c r="Y27" s="483"/>
      <c r="Z27" s="483"/>
      <c r="AA27" s="483">
        <v>30</v>
      </c>
      <c r="AB27" s="486"/>
      <c r="AC27" s="485" t="s">
        <v>31</v>
      </c>
      <c r="AD27" s="322">
        <v>4</v>
      </c>
      <c r="AE27" s="484"/>
      <c r="AF27" s="483"/>
      <c r="AG27" s="483"/>
      <c r="AH27" s="483"/>
      <c r="AI27" s="486"/>
      <c r="AJ27" s="487"/>
      <c r="AK27" s="327"/>
      <c r="AL27" s="482"/>
      <c r="AM27" s="483"/>
      <c r="AN27" s="483"/>
      <c r="AO27" s="483"/>
      <c r="AP27" s="486"/>
      <c r="AQ27" s="485"/>
      <c r="AR27" s="322"/>
      <c r="AS27" s="484"/>
      <c r="AT27" s="483"/>
      <c r="AU27" s="483"/>
      <c r="AV27" s="483"/>
      <c r="AW27" s="483"/>
      <c r="AX27" s="488"/>
      <c r="AY27" s="327"/>
      <c r="AZ27" s="446"/>
    </row>
    <row r="28" spans="1:52" ht="17.25" customHeight="1">
      <c r="A28" s="466">
        <v>17</v>
      </c>
      <c r="B28" s="461" t="s">
        <v>140</v>
      </c>
      <c r="C28" s="314">
        <f>SUM(AD28)</f>
        <v>3</v>
      </c>
      <c r="D28" s="493">
        <v>45</v>
      </c>
      <c r="E28" s="483"/>
      <c r="F28" s="483"/>
      <c r="G28" s="483"/>
      <c r="H28" s="483">
        <v>45</v>
      </c>
      <c r="I28" s="483"/>
      <c r="J28" s="484"/>
      <c r="K28" s="483"/>
      <c r="L28" s="483"/>
      <c r="M28" s="483"/>
      <c r="N28" s="483"/>
      <c r="O28" s="485"/>
      <c r="P28" s="326"/>
      <c r="Q28" s="484"/>
      <c r="R28" s="483"/>
      <c r="S28" s="483"/>
      <c r="T28" s="483"/>
      <c r="U28" s="490"/>
      <c r="V28" s="492"/>
      <c r="W28" s="326"/>
      <c r="X28" s="482"/>
      <c r="Y28" s="483"/>
      <c r="Z28" s="483"/>
      <c r="AA28" s="483">
        <v>45</v>
      </c>
      <c r="AB28" s="486"/>
      <c r="AC28" s="485" t="s">
        <v>34</v>
      </c>
      <c r="AD28" s="322">
        <v>3</v>
      </c>
      <c r="AE28" s="484"/>
      <c r="AF28" s="483"/>
      <c r="AG28" s="483"/>
      <c r="AH28" s="483"/>
      <c r="AI28" s="486"/>
      <c r="AJ28" s="487"/>
      <c r="AK28" s="327"/>
      <c r="AL28" s="482"/>
      <c r="AM28" s="483"/>
      <c r="AN28" s="483"/>
      <c r="AO28" s="483"/>
      <c r="AP28" s="486"/>
      <c r="AQ28" s="485"/>
      <c r="AR28" s="322"/>
      <c r="AS28" s="484"/>
      <c r="AT28" s="483"/>
      <c r="AU28" s="483"/>
      <c r="AV28" s="483"/>
      <c r="AW28" s="483"/>
      <c r="AX28" s="488"/>
      <c r="AY28" s="327"/>
      <c r="AZ28" s="446"/>
    </row>
    <row r="29" spans="1:52" ht="18" customHeight="1">
      <c r="A29" s="466">
        <v>18</v>
      </c>
      <c r="B29" s="461" t="s">
        <v>141</v>
      </c>
      <c r="C29" s="314">
        <f>SUM(AD29)</f>
        <v>3</v>
      </c>
      <c r="D29" s="493">
        <v>45</v>
      </c>
      <c r="E29" s="483">
        <v>15</v>
      </c>
      <c r="F29" s="483"/>
      <c r="G29" s="483"/>
      <c r="H29" s="483">
        <v>30</v>
      </c>
      <c r="I29" s="483"/>
      <c r="J29" s="484"/>
      <c r="K29" s="483"/>
      <c r="L29" s="483"/>
      <c r="M29" s="483"/>
      <c r="N29" s="483"/>
      <c r="O29" s="485"/>
      <c r="P29" s="326"/>
      <c r="Q29" s="484"/>
      <c r="R29" s="483"/>
      <c r="S29" s="483"/>
      <c r="T29" s="483"/>
      <c r="U29" s="490"/>
      <c r="V29" s="492"/>
      <c r="W29" s="326"/>
      <c r="X29" s="482">
        <v>15</v>
      </c>
      <c r="Y29" s="483"/>
      <c r="Z29" s="483"/>
      <c r="AA29" s="483">
        <v>30</v>
      </c>
      <c r="AB29" s="486"/>
      <c r="AC29" s="485" t="s">
        <v>31</v>
      </c>
      <c r="AD29" s="322">
        <v>3</v>
      </c>
      <c r="AE29" s="484"/>
      <c r="AF29" s="483"/>
      <c r="AG29" s="483"/>
      <c r="AH29" s="483"/>
      <c r="AI29" s="486"/>
      <c r="AJ29" s="487"/>
      <c r="AK29" s="327"/>
      <c r="AL29" s="482"/>
      <c r="AM29" s="483"/>
      <c r="AN29" s="483"/>
      <c r="AO29" s="483"/>
      <c r="AP29" s="486"/>
      <c r="AQ29" s="485"/>
      <c r="AR29" s="322"/>
      <c r="AS29" s="484"/>
      <c r="AT29" s="483"/>
      <c r="AU29" s="483"/>
      <c r="AV29" s="483"/>
      <c r="AW29" s="483"/>
      <c r="AX29" s="488"/>
      <c r="AY29" s="327"/>
      <c r="AZ29" s="446"/>
    </row>
    <row r="30" spans="1:52" ht="17.25" customHeight="1">
      <c r="A30" s="466">
        <v>19</v>
      </c>
      <c r="B30" s="461" t="s">
        <v>143</v>
      </c>
      <c r="C30" s="314">
        <f>SUM(AD30)</f>
        <v>1</v>
      </c>
      <c r="D30" s="493">
        <v>15</v>
      </c>
      <c r="E30" s="483"/>
      <c r="F30" s="483"/>
      <c r="G30" s="483"/>
      <c r="H30" s="483">
        <v>15</v>
      </c>
      <c r="I30" s="483"/>
      <c r="J30" s="484"/>
      <c r="K30" s="483"/>
      <c r="L30" s="483"/>
      <c r="M30" s="483"/>
      <c r="N30" s="483"/>
      <c r="O30" s="485"/>
      <c r="P30" s="326"/>
      <c r="Q30" s="484"/>
      <c r="R30" s="483"/>
      <c r="S30" s="483"/>
      <c r="T30" s="483"/>
      <c r="U30" s="490"/>
      <c r="V30" s="492"/>
      <c r="W30" s="326"/>
      <c r="X30" s="482"/>
      <c r="Y30" s="483"/>
      <c r="Z30" s="483"/>
      <c r="AA30" s="483">
        <v>15</v>
      </c>
      <c r="AB30" s="486"/>
      <c r="AC30" s="485" t="s">
        <v>34</v>
      </c>
      <c r="AD30" s="322">
        <v>1</v>
      </c>
      <c r="AE30" s="484"/>
      <c r="AF30" s="483"/>
      <c r="AG30" s="483"/>
      <c r="AH30" s="483"/>
      <c r="AI30" s="486"/>
      <c r="AJ30" s="487"/>
      <c r="AK30" s="327"/>
      <c r="AL30" s="482"/>
      <c r="AM30" s="483"/>
      <c r="AN30" s="483"/>
      <c r="AO30" s="483"/>
      <c r="AP30" s="486"/>
      <c r="AQ30" s="485"/>
      <c r="AR30" s="322"/>
      <c r="AS30" s="484"/>
      <c r="AT30" s="483"/>
      <c r="AU30" s="483"/>
      <c r="AV30" s="483"/>
      <c r="AW30" s="483"/>
      <c r="AX30" s="488"/>
      <c r="AY30" s="327"/>
      <c r="AZ30" s="446"/>
    </row>
    <row r="31" spans="1:52" ht="18" customHeight="1">
      <c r="A31" s="466">
        <v>20</v>
      </c>
      <c r="B31" s="461" t="s">
        <v>142</v>
      </c>
      <c r="C31" s="314">
        <f>SUM(AK31)</f>
        <v>3</v>
      </c>
      <c r="D31" s="493">
        <v>45</v>
      </c>
      <c r="E31" s="483">
        <v>15</v>
      </c>
      <c r="F31" s="483"/>
      <c r="G31" s="483"/>
      <c r="H31" s="483">
        <v>30</v>
      </c>
      <c r="I31" s="483"/>
      <c r="J31" s="484"/>
      <c r="K31" s="483"/>
      <c r="L31" s="483"/>
      <c r="M31" s="483"/>
      <c r="N31" s="483"/>
      <c r="O31" s="485"/>
      <c r="P31" s="326"/>
      <c r="Q31" s="484"/>
      <c r="R31" s="483"/>
      <c r="S31" s="483"/>
      <c r="T31" s="483"/>
      <c r="U31" s="490"/>
      <c r="V31" s="492"/>
      <c r="W31" s="326"/>
      <c r="X31" s="482"/>
      <c r="Y31" s="483"/>
      <c r="Z31" s="483"/>
      <c r="AA31" s="483"/>
      <c r="AB31" s="486"/>
      <c r="AC31" s="485"/>
      <c r="AD31" s="322"/>
      <c r="AE31" s="484">
        <v>15</v>
      </c>
      <c r="AF31" s="483"/>
      <c r="AG31" s="483"/>
      <c r="AH31" s="483">
        <v>30</v>
      </c>
      <c r="AI31" s="486"/>
      <c r="AJ31" s="487" t="s">
        <v>34</v>
      </c>
      <c r="AK31" s="327">
        <v>3</v>
      </c>
      <c r="AL31" s="482"/>
      <c r="AM31" s="483"/>
      <c r="AN31" s="483"/>
      <c r="AO31" s="483"/>
      <c r="AP31" s="486"/>
      <c r="AQ31" s="485"/>
      <c r="AR31" s="322"/>
      <c r="AS31" s="484"/>
      <c r="AT31" s="483"/>
      <c r="AU31" s="483"/>
      <c r="AV31" s="483"/>
      <c r="AW31" s="483"/>
      <c r="AX31" s="488"/>
      <c r="AY31" s="327"/>
      <c r="AZ31" s="446"/>
    </row>
    <row r="32" spans="1:52" ht="18.75" customHeight="1">
      <c r="A32" s="466">
        <v>21</v>
      </c>
      <c r="B32" s="461" t="s">
        <v>144</v>
      </c>
      <c r="C32" s="314">
        <f>SUM(AK32)</f>
        <v>2</v>
      </c>
      <c r="D32" s="493">
        <v>30</v>
      </c>
      <c r="E32" s="483"/>
      <c r="F32" s="483"/>
      <c r="G32" s="483"/>
      <c r="H32" s="483">
        <v>30</v>
      </c>
      <c r="I32" s="483"/>
      <c r="J32" s="484"/>
      <c r="K32" s="483"/>
      <c r="L32" s="483"/>
      <c r="M32" s="483"/>
      <c r="N32" s="483"/>
      <c r="O32" s="485"/>
      <c r="P32" s="326"/>
      <c r="Q32" s="484"/>
      <c r="R32" s="483"/>
      <c r="S32" s="483"/>
      <c r="T32" s="483"/>
      <c r="U32" s="490"/>
      <c r="V32" s="492"/>
      <c r="W32" s="326"/>
      <c r="X32" s="482"/>
      <c r="Y32" s="483"/>
      <c r="Z32" s="483"/>
      <c r="AA32" s="483"/>
      <c r="AB32" s="486"/>
      <c r="AC32" s="485"/>
      <c r="AD32" s="322"/>
      <c r="AE32" s="484"/>
      <c r="AF32" s="483"/>
      <c r="AG32" s="483"/>
      <c r="AH32" s="483">
        <v>30</v>
      </c>
      <c r="AI32" s="486"/>
      <c r="AJ32" s="487" t="s">
        <v>34</v>
      </c>
      <c r="AK32" s="327">
        <v>2</v>
      </c>
      <c r="AL32" s="482"/>
      <c r="AM32" s="483"/>
      <c r="AN32" s="483"/>
      <c r="AO32" s="483"/>
      <c r="AP32" s="486"/>
      <c r="AQ32" s="485"/>
      <c r="AR32" s="322"/>
      <c r="AS32" s="484"/>
      <c r="AT32" s="483"/>
      <c r="AU32" s="483"/>
      <c r="AV32" s="483"/>
      <c r="AW32" s="483"/>
      <c r="AX32" s="488"/>
      <c r="AY32" s="327"/>
      <c r="AZ32" s="446"/>
    </row>
    <row r="33" spans="1:52" ht="14.25" customHeight="1">
      <c r="A33" s="466">
        <v>22</v>
      </c>
      <c r="B33" s="461" t="s">
        <v>145</v>
      </c>
      <c r="C33" s="314">
        <f>SUM(AK33)</f>
        <v>1</v>
      </c>
      <c r="D33" s="493">
        <v>15</v>
      </c>
      <c r="E33" s="483"/>
      <c r="F33" s="483"/>
      <c r="G33" s="483"/>
      <c r="H33" s="483">
        <v>15</v>
      </c>
      <c r="I33" s="483"/>
      <c r="J33" s="484"/>
      <c r="K33" s="483"/>
      <c r="L33" s="483"/>
      <c r="M33" s="483"/>
      <c r="N33" s="483"/>
      <c r="O33" s="485"/>
      <c r="P33" s="326"/>
      <c r="Q33" s="484"/>
      <c r="R33" s="483"/>
      <c r="S33" s="483"/>
      <c r="T33" s="483"/>
      <c r="U33" s="490"/>
      <c r="V33" s="492"/>
      <c r="W33" s="326"/>
      <c r="X33" s="482"/>
      <c r="Y33" s="483"/>
      <c r="Z33" s="483"/>
      <c r="AA33" s="483"/>
      <c r="AB33" s="486"/>
      <c r="AC33" s="485"/>
      <c r="AD33" s="322"/>
      <c r="AE33" s="484"/>
      <c r="AF33" s="483"/>
      <c r="AG33" s="483"/>
      <c r="AH33" s="483">
        <v>15</v>
      </c>
      <c r="AI33" s="486"/>
      <c r="AJ33" s="487" t="s">
        <v>34</v>
      </c>
      <c r="AK33" s="327">
        <v>1</v>
      </c>
      <c r="AL33" s="482"/>
      <c r="AM33" s="483"/>
      <c r="AN33" s="483"/>
      <c r="AO33" s="483"/>
      <c r="AP33" s="486"/>
      <c r="AQ33" s="485"/>
      <c r="AR33" s="322"/>
      <c r="AS33" s="484"/>
      <c r="AT33" s="483"/>
      <c r="AU33" s="483"/>
      <c r="AV33" s="483"/>
      <c r="AW33" s="483"/>
      <c r="AX33" s="488"/>
      <c r="AY33" s="327"/>
      <c r="AZ33" s="446"/>
    </row>
    <row r="34" spans="1:52" ht="16.5" customHeight="1">
      <c r="A34" s="466">
        <v>23</v>
      </c>
      <c r="B34" s="495" t="s">
        <v>147</v>
      </c>
      <c r="C34" s="596">
        <f>SUM(AK34)</f>
        <v>4</v>
      </c>
      <c r="D34" s="493">
        <v>30</v>
      </c>
      <c r="E34" s="483"/>
      <c r="F34" s="483"/>
      <c r="G34" s="483"/>
      <c r="H34" s="483">
        <v>30</v>
      </c>
      <c r="I34" s="483"/>
      <c r="J34" s="484"/>
      <c r="K34" s="483"/>
      <c r="L34" s="483"/>
      <c r="M34" s="483"/>
      <c r="N34" s="483"/>
      <c r="O34" s="485"/>
      <c r="P34" s="326"/>
      <c r="Q34" s="484"/>
      <c r="R34" s="483"/>
      <c r="S34" s="483"/>
      <c r="T34" s="483"/>
      <c r="U34" s="496"/>
      <c r="V34" s="492"/>
      <c r="W34" s="326"/>
      <c r="X34" s="482"/>
      <c r="Y34" s="483"/>
      <c r="Z34" s="483"/>
      <c r="AA34" s="483"/>
      <c r="AB34" s="486"/>
      <c r="AC34" s="485"/>
      <c r="AD34" s="322"/>
      <c r="AE34" s="484"/>
      <c r="AF34" s="483"/>
      <c r="AG34" s="483"/>
      <c r="AH34" s="483">
        <v>30</v>
      </c>
      <c r="AI34" s="486"/>
      <c r="AJ34" s="487" t="s">
        <v>34</v>
      </c>
      <c r="AK34" s="327">
        <v>4</v>
      </c>
      <c r="AL34" s="482"/>
      <c r="AM34" s="483"/>
      <c r="AN34" s="483"/>
      <c r="AO34" s="483"/>
      <c r="AP34" s="486"/>
      <c r="AQ34" s="485"/>
      <c r="AR34" s="322"/>
      <c r="AS34" s="484"/>
      <c r="AT34" s="483"/>
      <c r="AU34" s="483"/>
      <c r="AV34" s="483"/>
      <c r="AW34" s="483"/>
      <c r="AX34" s="488"/>
      <c r="AY34" s="327"/>
      <c r="AZ34" s="446"/>
    </row>
    <row r="35" spans="1:52" ht="14.25" customHeight="1">
      <c r="A35" s="466">
        <v>24</v>
      </c>
      <c r="B35" s="495" t="s">
        <v>146</v>
      </c>
      <c r="C35" s="596">
        <f>SUM(AR35)</f>
        <v>2</v>
      </c>
      <c r="D35" s="493">
        <v>45</v>
      </c>
      <c r="E35" s="483">
        <v>15</v>
      </c>
      <c r="F35" s="483"/>
      <c r="G35" s="483"/>
      <c r="H35" s="483">
        <v>30</v>
      </c>
      <c r="I35" s="483"/>
      <c r="J35" s="484"/>
      <c r="K35" s="483"/>
      <c r="L35" s="483"/>
      <c r="M35" s="483"/>
      <c r="N35" s="483"/>
      <c r="O35" s="485"/>
      <c r="P35" s="326"/>
      <c r="Q35" s="484"/>
      <c r="R35" s="483"/>
      <c r="S35" s="483"/>
      <c r="T35" s="483"/>
      <c r="U35" s="496"/>
      <c r="V35" s="492"/>
      <c r="W35" s="326"/>
      <c r="X35" s="482"/>
      <c r="Y35" s="483"/>
      <c r="Z35" s="483"/>
      <c r="AA35" s="483"/>
      <c r="AB35" s="486"/>
      <c r="AC35" s="485"/>
      <c r="AD35" s="322"/>
      <c r="AE35" s="484"/>
      <c r="AF35" s="483"/>
      <c r="AG35" s="483"/>
      <c r="AH35" s="483"/>
      <c r="AI35" s="486"/>
      <c r="AJ35" s="487"/>
      <c r="AK35" s="327"/>
      <c r="AL35" s="482">
        <v>15</v>
      </c>
      <c r="AM35" s="483"/>
      <c r="AN35" s="483"/>
      <c r="AO35" s="483">
        <v>30</v>
      </c>
      <c r="AP35" s="486"/>
      <c r="AQ35" s="485" t="s">
        <v>34</v>
      </c>
      <c r="AR35" s="322">
        <v>2</v>
      </c>
      <c r="AS35" s="484"/>
      <c r="AT35" s="483"/>
      <c r="AU35" s="483"/>
      <c r="AV35" s="483"/>
      <c r="AW35" s="483"/>
      <c r="AX35" s="488"/>
      <c r="AY35" s="327"/>
      <c r="AZ35" s="446"/>
    </row>
    <row r="36" spans="1:52" ht="20.25" customHeight="1">
      <c r="A36" s="466">
        <v>25</v>
      </c>
      <c r="B36" s="495" t="s">
        <v>38</v>
      </c>
      <c r="C36" s="596">
        <v>2</v>
      </c>
      <c r="D36" s="493">
        <v>15</v>
      </c>
      <c r="E36" s="483"/>
      <c r="F36" s="483"/>
      <c r="G36" s="483"/>
      <c r="H36" s="483">
        <v>15</v>
      </c>
      <c r="I36" s="483"/>
      <c r="J36" s="484"/>
      <c r="K36" s="483"/>
      <c r="L36" s="483"/>
      <c r="M36" s="483"/>
      <c r="N36" s="483"/>
      <c r="O36" s="485"/>
      <c r="P36" s="326"/>
      <c r="Q36" s="484"/>
      <c r="R36" s="483"/>
      <c r="S36" s="483"/>
      <c r="T36" s="483"/>
      <c r="U36" s="496"/>
      <c r="V36" s="492"/>
      <c r="W36" s="326"/>
      <c r="X36" s="482"/>
      <c r="Y36" s="483"/>
      <c r="Z36" s="483"/>
      <c r="AA36" s="483"/>
      <c r="AB36" s="486"/>
      <c r="AC36" s="485"/>
      <c r="AD36" s="322"/>
      <c r="AE36" s="484"/>
      <c r="AF36" s="483"/>
      <c r="AG36" s="483"/>
      <c r="AH36" s="483"/>
      <c r="AI36" s="486"/>
      <c r="AJ36" s="487"/>
      <c r="AK36" s="327"/>
      <c r="AL36" s="482"/>
      <c r="AM36" s="483"/>
      <c r="AN36" s="483"/>
      <c r="AO36" s="483">
        <v>15</v>
      </c>
      <c r="AP36" s="486"/>
      <c r="AQ36" s="485" t="s">
        <v>34</v>
      </c>
      <c r="AR36" s="322">
        <v>2</v>
      </c>
      <c r="AS36" s="484"/>
      <c r="AT36" s="483"/>
      <c r="AU36" s="483"/>
      <c r="AV36" s="483"/>
      <c r="AW36" s="483"/>
      <c r="AX36" s="488"/>
      <c r="AY36" s="327"/>
      <c r="AZ36" s="446"/>
    </row>
    <row r="37" spans="1:52" ht="14.25" customHeight="1">
      <c r="A37" s="466">
        <v>26</v>
      </c>
      <c r="B37" s="495" t="s">
        <v>148</v>
      </c>
      <c r="C37" s="596">
        <f>SUM(AR37)</f>
        <v>2</v>
      </c>
      <c r="D37" s="595">
        <v>45</v>
      </c>
      <c r="E37" s="497">
        <v>15</v>
      </c>
      <c r="F37" s="497"/>
      <c r="G37" s="490"/>
      <c r="H37" s="497">
        <v>30</v>
      </c>
      <c r="I37" s="497"/>
      <c r="J37" s="498"/>
      <c r="K37" s="497"/>
      <c r="L37" s="490"/>
      <c r="M37" s="497"/>
      <c r="N37" s="497"/>
      <c r="O37" s="491"/>
      <c r="P37" s="321"/>
      <c r="Q37" s="498"/>
      <c r="R37" s="490"/>
      <c r="S37" s="497"/>
      <c r="T37" s="490"/>
      <c r="U37" s="496"/>
      <c r="V37" s="492"/>
      <c r="W37" s="494"/>
      <c r="X37" s="499"/>
      <c r="Y37" s="497"/>
      <c r="Z37" s="497"/>
      <c r="AA37" s="497"/>
      <c r="AB37" s="490"/>
      <c r="AC37" s="491"/>
      <c r="AD37" s="322"/>
      <c r="AE37" s="484"/>
      <c r="AF37" s="483"/>
      <c r="AG37" s="483"/>
      <c r="AH37" s="483"/>
      <c r="AI37" s="486"/>
      <c r="AJ37" s="487"/>
      <c r="AK37" s="327"/>
      <c r="AL37" s="482">
        <v>15</v>
      </c>
      <c r="AM37" s="483"/>
      <c r="AN37" s="483"/>
      <c r="AO37" s="483">
        <v>30</v>
      </c>
      <c r="AP37" s="486"/>
      <c r="AQ37" s="485" t="s">
        <v>31</v>
      </c>
      <c r="AR37" s="322">
        <v>2</v>
      </c>
      <c r="AS37" s="484"/>
      <c r="AT37" s="483"/>
      <c r="AU37" s="483"/>
      <c r="AV37" s="483"/>
      <c r="AW37" s="483"/>
      <c r="AX37" s="488"/>
      <c r="AY37" s="327"/>
      <c r="AZ37" s="446"/>
    </row>
    <row r="38" spans="1:52" s="508" customFormat="1" ht="14.25" customHeight="1" thickBot="1">
      <c r="A38" s="702" t="s">
        <v>94</v>
      </c>
      <c r="B38" s="703"/>
      <c r="C38" s="597">
        <f>SUM(C11:C18,C20:C37)</f>
        <v>78</v>
      </c>
      <c r="D38" s="501">
        <f>SUM(D11:D18,D20:D37)</f>
        <v>1110</v>
      </c>
      <c r="E38" s="502">
        <f>SUM(E11:E18,E20:E37)</f>
        <v>405</v>
      </c>
      <c r="F38" s="502">
        <f>SUM(F11:F18,F20:F37)</f>
        <v>150</v>
      </c>
      <c r="G38" s="502">
        <v>0</v>
      </c>
      <c r="H38" s="502">
        <f>H12+H15+H20+H21+H22+H23+H25+H27+H28+H29+H30+H31+H32+H33+H34+H35+H36+H37</f>
        <v>555</v>
      </c>
      <c r="I38" s="502">
        <f>SUM(I11:I18,I20:I37)</f>
        <v>0</v>
      </c>
      <c r="J38" s="503">
        <f>SUM(J11:J18,J20:J37)</f>
        <v>120</v>
      </c>
      <c r="K38" s="502">
        <f>SUM(K11:K18,K20:K37)</f>
        <v>30</v>
      </c>
      <c r="L38" s="502">
        <f>SUM(L11:L18,L20:L37)</f>
        <v>0</v>
      </c>
      <c r="M38" s="502">
        <f>SUM(M11:M18,M20:M37)</f>
        <v>105</v>
      </c>
      <c r="N38" s="502">
        <v>0</v>
      </c>
      <c r="O38" s="504"/>
      <c r="P38" s="500">
        <f aca="true" t="shared" si="0" ref="P38:U38">SUM(P11:P18,P20:P37)</f>
        <v>18</v>
      </c>
      <c r="Q38" s="503">
        <f t="shared" si="0"/>
        <v>75</v>
      </c>
      <c r="R38" s="502">
        <f t="shared" si="0"/>
        <v>75</v>
      </c>
      <c r="S38" s="502">
        <f t="shared" si="0"/>
        <v>0</v>
      </c>
      <c r="T38" s="502">
        <f t="shared" si="0"/>
        <v>60</v>
      </c>
      <c r="U38" s="504">
        <f t="shared" si="0"/>
        <v>0</v>
      </c>
      <c r="V38" s="505"/>
      <c r="W38" s="500">
        <f aca="true" t="shared" si="1" ref="W38:AB38">SUM(W11:W18,W20:W37)</f>
        <v>15</v>
      </c>
      <c r="X38" s="501">
        <f t="shared" si="1"/>
        <v>105</v>
      </c>
      <c r="Y38" s="502">
        <f t="shared" si="1"/>
        <v>15</v>
      </c>
      <c r="Z38" s="502">
        <f t="shared" si="1"/>
        <v>0</v>
      </c>
      <c r="AA38" s="502">
        <f>SUM(AA20:AA37)+AA15</f>
        <v>150</v>
      </c>
      <c r="AB38" s="504">
        <f t="shared" si="1"/>
        <v>0</v>
      </c>
      <c r="AC38" s="504"/>
      <c r="AD38" s="501">
        <f aca="true" t="shared" si="2" ref="AD38:AI38">SUM(AD11:AD18,AD20:AD37)</f>
        <v>18</v>
      </c>
      <c r="AE38" s="503">
        <f t="shared" si="2"/>
        <v>30</v>
      </c>
      <c r="AF38" s="502">
        <f t="shared" si="2"/>
        <v>15</v>
      </c>
      <c r="AG38" s="502">
        <f t="shared" si="2"/>
        <v>0</v>
      </c>
      <c r="AH38" s="502">
        <f t="shared" si="2"/>
        <v>135</v>
      </c>
      <c r="AI38" s="504">
        <f t="shared" si="2"/>
        <v>0</v>
      </c>
      <c r="AJ38" s="505"/>
      <c r="AK38" s="506">
        <f>SUM(AK11:AK18,AK21:AK37)</f>
        <v>14</v>
      </c>
      <c r="AL38" s="501">
        <f>SUM(AL11:AL18,AL20:AL37)</f>
        <v>75</v>
      </c>
      <c r="AM38" s="502">
        <f>SUM(AM11:AM18,AM20:AM37)</f>
        <v>15</v>
      </c>
      <c r="AN38" s="502">
        <f>SUM(AN11:AN18,AN20:AN37)</f>
        <v>0</v>
      </c>
      <c r="AO38" s="502">
        <f>SUM(AO11:AO18,AO20:AO37)</f>
        <v>75</v>
      </c>
      <c r="AP38" s="504">
        <f>SUM(AP11:AP18,AP20:AP37)</f>
        <v>0</v>
      </c>
      <c r="AQ38" s="504"/>
      <c r="AR38" s="501">
        <f>SUM(AR11:AR18,AR20:AR37)</f>
        <v>10</v>
      </c>
      <c r="AS38" s="503">
        <f>SUM(AS11:AS18,AS20:AS37)</f>
        <v>0</v>
      </c>
      <c r="AT38" s="502">
        <f>SUM(AT11:AT18,AT20:AT37)</f>
        <v>0</v>
      </c>
      <c r="AU38" s="502">
        <f>SUM(AU11:AU18,AU20:AU37)</f>
        <v>0</v>
      </c>
      <c r="AV38" s="502">
        <f>SUM(AV11:AV18,AV20:AV37)</f>
        <v>30</v>
      </c>
      <c r="AW38" s="502">
        <f>SUM(AX125:AX315)</f>
        <v>0</v>
      </c>
      <c r="AX38" s="502"/>
      <c r="AY38" s="506">
        <f>SUM(AY11:AY18,AY20:AY37)</f>
        <v>3</v>
      </c>
      <c r="AZ38" s="507"/>
    </row>
    <row r="39" spans="1:52" ht="20.25" customHeight="1" thickBot="1">
      <c r="A39" s="466"/>
      <c r="B39" s="710" t="s">
        <v>89</v>
      </c>
      <c r="C39" s="863"/>
      <c r="D39" s="864"/>
      <c r="E39" s="864"/>
      <c r="F39" s="864"/>
      <c r="G39" s="864"/>
      <c r="H39" s="864"/>
      <c r="I39" s="864"/>
      <c r="J39" s="864"/>
      <c r="K39" s="864"/>
      <c r="L39" s="864"/>
      <c r="M39" s="864"/>
      <c r="N39" s="864"/>
      <c r="O39" s="864"/>
      <c r="P39" s="864"/>
      <c r="Q39" s="864"/>
      <c r="R39" s="864"/>
      <c r="S39" s="864"/>
      <c r="T39" s="864"/>
      <c r="U39" s="864"/>
      <c r="V39" s="864"/>
      <c r="W39" s="864"/>
      <c r="X39" s="864"/>
      <c r="Y39" s="864"/>
      <c r="Z39" s="864"/>
      <c r="AA39" s="864"/>
      <c r="AB39" s="864"/>
      <c r="AC39" s="864"/>
      <c r="AD39" s="864"/>
      <c r="AE39" s="864"/>
      <c r="AF39" s="864"/>
      <c r="AG39" s="864"/>
      <c r="AH39" s="864"/>
      <c r="AI39" s="864"/>
      <c r="AJ39" s="864"/>
      <c r="AK39" s="864"/>
      <c r="AL39" s="864"/>
      <c r="AM39" s="864"/>
      <c r="AN39" s="864"/>
      <c r="AO39" s="864"/>
      <c r="AP39" s="864"/>
      <c r="AQ39" s="864"/>
      <c r="AR39" s="864"/>
      <c r="AS39" s="864"/>
      <c r="AT39" s="864"/>
      <c r="AU39" s="864"/>
      <c r="AV39" s="864"/>
      <c r="AW39" s="864"/>
      <c r="AX39" s="864"/>
      <c r="AY39" s="865"/>
      <c r="AZ39" s="446"/>
    </row>
    <row r="40" spans="1:52" ht="15.75" customHeight="1">
      <c r="A40" s="466">
        <v>27</v>
      </c>
      <c r="B40" s="509" t="s">
        <v>157</v>
      </c>
      <c r="C40" s="598">
        <v>2</v>
      </c>
      <c r="D40" s="510">
        <v>30</v>
      </c>
      <c r="E40" s="467">
        <v>15</v>
      </c>
      <c r="F40" s="511">
        <v>15</v>
      </c>
      <c r="G40" s="511"/>
      <c r="H40" s="511"/>
      <c r="I40" s="511"/>
      <c r="J40" s="512"/>
      <c r="K40" s="511"/>
      <c r="L40" s="511"/>
      <c r="M40" s="511"/>
      <c r="N40" s="467"/>
      <c r="O40" s="468"/>
      <c r="P40" s="513"/>
      <c r="Q40" s="512"/>
      <c r="R40" s="511"/>
      <c r="S40" s="511"/>
      <c r="T40" s="511"/>
      <c r="U40" s="467"/>
      <c r="V40" s="514"/>
      <c r="W40" s="515"/>
      <c r="X40" s="499">
        <v>15</v>
      </c>
      <c r="Y40" s="511">
        <v>15</v>
      </c>
      <c r="Z40" s="467"/>
      <c r="AA40" s="511"/>
      <c r="AB40" s="467"/>
      <c r="AC40" s="514" t="s">
        <v>31</v>
      </c>
      <c r="AD40" s="513">
        <v>2</v>
      </c>
      <c r="AE40" s="512"/>
      <c r="AF40" s="511"/>
      <c r="AG40" s="511"/>
      <c r="AH40" s="511"/>
      <c r="AI40" s="511"/>
      <c r="AJ40" s="514"/>
      <c r="AK40" s="515"/>
      <c r="AL40" s="516"/>
      <c r="AM40" s="511"/>
      <c r="AN40" s="511"/>
      <c r="AO40" s="511"/>
      <c r="AP40" s="467"/>
      <c r="AQ40" s="514"/>
      <c r="AR40" s="513"/>
      <c r="AS40" s="512"/>
      <c r="AT40" s="511"/>
      <c r="AU40" s="511"/>
      <c r="AV40" s="511"/>
      <c r="AW40" s="511"/>
      <c r="AX40" s="517"/>
      <c r="AY40" s="480"/>
      <c r="AZ40" s="507"/>
    </row>
    <row r="41" spans="1:52" ht="18" customHeight="1">
      <c r="A41" s="466">
        <v>28</v>
      </c>
      <c r="B41" s="461" t="s">
        <v>39</v>
      </c>
      <c r="C41" s="518">
        <v>2</v>
      </c>
      <c r="D41" s="519">
        <v>30</v>
      </c>
      <c r="E41" s="490">
        <v>30</v>
      </c>
      <c r="F41" s="483"/>
      <c r="G41" s="483"/>
      <c r="H41" s="483"/>
      <c r="I41" s="483"/>
      <c r="J41" s="484"/>
      <c r="K41" s="483"/>
      <c r="L41" s="483"/>
      <c r="M41" s="483"/>
      <c r="N41" s="486"/>
      <c r="O41" s="487"/>
      <c r="P41" s="322"/>
      <c r="Q41" s="484"/>
      <c r="R41" s="483"/>
      <c r="S41" s="483"/>
      <c r="T41" s="483"/>
      <c r="U41" s="486"/>
      <c r="V41" s="485"/>
      <c r="W41" s="326"/>
      <c r="X41" s="482">
        <v>30</v>
      </c>
      <c r="Y41" s="483"/>
      <c r="Z41" s="483"/>
      <c r="AA41" s="483"/>
      <c r="AB41" s="486"/>
      <c r="AC41" s="485" t="s">
        <v>31</v>
      </c>
      <c r="AD41" s="322">
        <v>2</v>
      </c>
      <c r="AE41" s="484"/>
      <c r="AF41" s="483"/>
      <c r="AG41" s="483"/>
      <c r="AH41" s="483"/>
      <c r="AI41" s="483"/>
      <c r="AJ41" s="485"/>
      <c r="AK41" s="326"/>
      <c r="AL41" s="482"/>
      <c r="AM41" s="483"/>
      <c r="AN41" s="483"/>
      <c r="AO41" s="483"/>
      <c r="AP41" s="486"/>
      <c r="AQ41" s="485"/>
      <c r="AR41" s="322"/>
      <c r="AS41" s="484"/>
      <c r="AT41" s="483"/>
      <c r="AU41" s="483"/>
      <c r="AV41" s="483"/>
      <c r="AW41" s="483"/>
      <c r="AX41" s="488"/>
      <c r="AY41" s="327"/>
      <c r="AZ41" s="507"/>
    </row>
    <row r="42" spans="1:52" ht="15" customHeight="1">
      <c r="A42" s="466">
        <v>29</v>
      </c>
      <c r="B42" s="509" t="s">
        <v>158</v>
      </c>
      <c r="C42" s="518">
        <v>2</v>
      </c>
      <c r="D42" s="510">
        <v>30</v>
      </c>
      <c r="E42" s="467">
        <v>15</v>
      </c>
      <c r="F42" s="464">
        <v>15</v>
      </c>
      <c r="G42" s="464"/>
      <c r="H42" s="464"/>
      <c r="I42" s="464"/>
      <c r="J42" s="466"/>
      <c r="K42" s="464"/>
      <c r="L42" s="464"/>
      <c r="M42" s="464"/>
      <c r="N42" s="470"/>
      <c r="O42" s="455"/>
      <c r="P42" s="457"/>
      <c r="Q42" s="466"/>
      <c r="R42" s="464"/>
      <c r="S42" s="464"/>
      <c r="T42" s="464"/>
      <c r="U42" s="470"/>
      <c r="V42" s="453"/>
      <c r="W42" s="449"/>
      <c r="X42" s="482">
        <v>15</v>
      </c>
      <c r="Y42" s="464">
        <v>15</v>
      </c>
      <c r="Z42" s="464"/>
      <c r="AA42" s="464"/>
      <c r="AB42" s="470"/>
      <c r="AC42" s="453" t="s">
        <v>34</v>
      </c>
      <c r="AD42" s="457">
        <v>2</v>
      </c>
      <c r="AE42" s="466"/>
      <c r="AF42" s="464"/>
      <c r="AG42" s="464"/>
      <c r="AH42" s="464"/>
      <c r="AI42" s="464"/>
      <c r="AJ42" s="453"/>
      <c r="AK42" s="515"/>
      <c r="AL42" s="469"/>
      <c r="AM42" s="464"/>
      <c r="AN42" s="464"/>
      <c r="AO42" s="464"/>
      <c r="AP42" s="470"/>
      <c r="AQ42" s="453"/>
      <c r="AR42" s="457"/>
      <c r="AS42" s="466"/>
      <c r="AT42" s="464"/>
      <c r="AU42" s="464"/>
      <c r="AV42" s="464"/>
      <c r="AW42" s="464"/>
      <c r="AX42" s="459"/>
      <c r="AY42" s="458"/>
      <c r="AZ42" s="507"/>
    </row>
    <row r="43" spans="1:52" ht="17.25" customHeight="1">
      <c r="A43" s="466">
        <v>30</v>
      </c>
      <c r="B43" s="509" t="s">
        <v>159</v>
      </c>
      <c r="C43" s="518">
        <v>3</v>
      </c>
      <c r="D43" s="510">
        <v>30</v>
      </c>
      <c r="E43" s="467">
        <v>30</v>
      </c>
      <c r="F43" s="464"/>
      <c r="G43" s="464"/>
      <c r="H43" s="464"/>
      <c r="I43" s="464"/>
      <c r="J43" s="466"/>
      <c r="K43" s="464"/>
      <c r="L43" s="464"/>
      <c r="M43" s="464"/>
      <c r="N43" s="470"/>
      <c r="O43" s="455"/>
      <c r="P43" s="457"/>
      <c r="Q43" s="466"/>
      <c r="R43" s="464"/>
      <c r="S43" s="464"/>
      <c r="T43" s="464"/>
      <c r="U43" s="470"/>
      <c r="V43" s="453"/>
      <c r="W43" s="449"/>
      <c r="X43" s="469"/>
      <c r="Y43" s="464"/>
      <c r="Z43" s="464"/>
      <c r="AA43" s="464"/>
      <c r="AB43" s="470"/>
      <c r="AC43" s="453"/>
      <c r="AD43" s="457"/>
      <c r="AE43" s="466">
        <v>30</v>
      </c>
      <c r="AF43" s="464"/>
      <c r="AG43" s="464"/>
      <c r="AH43" s="464"/>
      <c r="AI43" s="464"/>
      <c r="AJ43" s="453" t="s">
        <v>31</v>
      </c>
      <c r="AK43" s="480">
        <v>3</v>
      </c>
      <c r="AL43" s="469"/>
      <c r="AM43" s="464"/>
      <c r="AN43" s="464"/>
      <c r="AO43" s="464"/>
      <c r="AP43" s="470"/>
      <c r="AQ43" s="453"/>
      <c r="AR43" s="457"/>
      <c r="AS43" s="466"/>
      <c r="AT43" s="464"/>
      <c r="AU43" s="464"/>
      <c r="AV43" s="464"/>
      <c r="AW43" s="464"/>
      <c r="AX43" s="459"/>
      <c r="AY43" s="458"/>
      <c r="AZ43" s="507"/>
    </row>
    <row r="44" spans="1:52" ht="12.75" customHeight="1">
      <c r="A44" s="466">
        <v>31</v>
      </c>
      <c r="B44" s="509" t="s">
        <v>160</v>
      </c>
      <c r="C44" s="518">
        <v>1</v>
      </c>
      <c r="D44" s="510">
        <v>15</v>
      </c>
      <c r="E44" s="467">
        <v>15</v>
      </c>
      <c r="F44" s="464"/>
      <c r="G44" s="464"/>
      <c r="H44" s="464"/>
      <c r="I44" s="464"/>
      <c r="J44" s="466"/>
      <c r="K44" s="464"/>
      <c r="L44" s="464"/>
      <c r="M44" s="464"/>
      <c r="N44" s="470"/>
      <c r="O44" s="455"/>
      <c r="P44" s="457"/>
      <c r="Q44" s="466"/>
      <c r="R44" s="464"/>
      <c r="S44" s="464"/>
      <c r="T44" s="464"/>
      <c r="U44" s="470"/>
      <c r="V44" s="453"/>
      <c r="W44" s="449"/>
      <c r="X44" s="469"/>
      <c r="Y44" s="464"/>
      <c r="Z44" s="464"/>
      <c r="AA44" s="464"/>
      <c r="AB44" s="470"/>
      <c r="AC44" s="453"/>
      <c r="AD44" s="457"/>
      <c r="AE44" s="466">
        <v>15</v>
      </c>
      <c r="AF44" s="464"/>
      <c r="AG44" s="464"/>
      <c r="AH44" s="464"/>
      <c r="AI44" s="464"/>
      <c r="AJ44" s="453" t="s">
        <v>34</v>
      </c>
      <c r="AK44" s="458">
        <v>1</v>
      </c>
      <c r="AL44" s="469"/>
      <c r="AM44" s="464"/>
      <c r="AN44" s="464"/>
      <c r="AO44" s="464"/>
      <c r="AP44" s="470"/>
      <c r="AQ44" s="453"/>
      <c r="AR44" s="457"/>
      <c r="AS44" s="466"/>
      <c r="AT44" s="464"/>
      <c r="AU44" s="464"/>
      <c r="AV44" s="464"/>
      <c r="AW44" s="464"/>
      <c r="AX44" s="459"/>
      <c r="AY44" s="458"/>
      <c r="AZ44" s="507"/>
    </row>
    <row r="45" spans="1:52" ht="18" customHeight="1">
      <c r="A45" s="466">
        <v>32</v>
      </c>
      <c r="B45" s="509" t="s">
        <v>40</v>
      </c>
      <c r="C45" s="518">
        <v>2</v>
      </c>
      <c r="D45" s="510">
        <v>30</v>
      </c>
      <c r="E45" s="467"/>
      <c r="F45" s="464"/>
      <c r="G45" s="464"/>
      <c r="H45" s="464">
        <v>30</v>
      </c>
      <c r="I45" s="464"/>
      <c r="J45" s="466"/>
      <c r="K45" s="464"/>
      <c r="L45" s="464"/>
      <c r="M45" s="464"/>
      <c r="N45" s="470"/>
      <c r="O45" s="455"/>
      <c r="P45" s="457"/>
      <c r="Q45" s="466"/>
      <c r="R45" s="464"/>
      <c r="S45" s="464"/>
      <c r="T45" s="464"/>
      <c r="U45" s="470"/>
      <c r="V45" s="453"/>
      <c r="W45" s="449"/>
      <c r="X45" s="469"/>
      <c r="Y45" s="464"/>
      <c r="Z45" s="464"/>
      <c r="AA45" s="464"/>
      <c r="AB45" s="470"/>
      <c r="AC45" s="453"/>
      <c r="AD45" s="457"/>
      <c r="AE45" s="466"/>
      <c r="AF45" s="464"/>
      <c r="AG45" s="464"/>
      <c r="AH45" s="464">
        <v>30</v>
      </c>
      <c r="AI45" s="464"/>
      <c r="AJ45" s="453" t="s">
        <v>34</v>
      </c>
      <c r="AK45" s="458">
        <v>2</v>
      </c>
      <c r="AL45" s="469"/>
      <c r="AM45" s="464"/>
      <c r="AN45" s="464"/>
      <c r="AO45" s="464"/>
      <c r="AP45" s="470"/>
      <c r="AQ45" s="453"/>
      <c r="AR45" s="457"/>
      <c r="AS45" s="466"/>
      <c r="AT45" s="464"/>
      <c r="AU45" s="464"/>
      <c r="AV45" s="464"/>
      <c r="AW45" s="464"/>
      <c r="AX45" s="459"/>
      <c r="AY45" s="458"/>
      <c r="AZ45" s="507"/>
    </row>
    <row r="46" spans="1:52" ht="12.75" customHeight="1">
      <c r="A46" s="466">
        <v>33</v>
      </c>
      <c r="B46" s="509" t="s">
        <v>41</v>
      </c>
      <c r="C46" s="518">
        <v>4</v>
      </c>
      <c r="D46" s="510">
        <v>30</v>
      </c>
      <c r="E46" s="467"/>
      <c r="F46" s="464"/>
      <c r="G46" s="464"/>
      <c r="H46" s="464">
        <v>30</v>
      </c>
      <c r="I46" s="464"/>
      <c r="J46" s="466"/>
      <c r="K46" s="464"/>
      <c r="L46" s="464"/>
      <c r="M46" s="464"/>
      <c r="N46" s="470"/>
      <c r="O46" s="455"/>
      <c r="P46" s="457"/>
      <c r="Q46" s="466"/>
      <c r="R46" s="464"/>
      <c r="S46" s="464"/>
      <c r="T46" s="464"/>
      <c r="U46" s="470"/>
      <c r="V46" s="453"/>
      <c r="W46" s="449"/>
      <c r="X46" s="469"/>
      <c r="Y46" s="464"/>
      <c r="Z46" s="464"/>
      <c r="AA46" s="464"/>
      <c r="AB46" s="470"/>
      <c r="AC46" s="453"/>
      <c r="AD46" s="457"/>
      <c r="AE46" s="466"/>
      <c r="AF46" s="464"/>
      <c r="AG46" s="464"/>
      <c r="AH46" s="464"/>
      <c r="AI46" s="464"/>
      <c r="AJ46" s="453"/>
      <c r="AK46" s="458"/>
      <c r="AL46" s="469"/>
      <c r="AM46" s="464"/>
      <c r="AN46" s="464"/>
      <c r="AO46" s="464">
        <v>30</v>
      </c>
      <c r="AP46" s="470"/>
      <c r="AQ46" s="453" t="s">
        <v>31</v>
      </c>
      <c r="AR46" s="457">
        <v>4</v>
      </c>
      <c r="AS46" s="466"/>
      <c r="AT46" s="464"/>
      <c r="AU46" s="464"/>
      <c r="AV46" s="464"/>
      <c r="AW46" s="464"/>
      <c r="AX46" s="459"/>
      <c r="AY46" s="458"/>
      <c r="AZ46" s="507"/>
    </row>
    <row r="47" spans="1:52" ht="15.75" customHeight="1">
      <c r="A47" s="466">
        <v>34</v>
      </c>
      <c r="B47" s="509" t="s">
        <v>161</v>
      </c>
      <c r="C47" s="518">
        <v>2</v>
      </c>
      <c r="D47" s="510">
        <v>15</v>
      </c>
      <c r="E47" s="467">
        <v>15</v>
      </c>
      <c r="F47" s="464"/>
      <c r="G47" s="464"/>
      <c r="H47" s="464"/>
      <c r="I47" s="464"/>
      <c r="J47" s="466"/>
      <c r="K47" s="464"/>
      <c r="L47" s="464"/>
      <c r="M47" s="464"/>
      <c r="N47" s="470"/>
      <c r="O47" s="455"/>
      <c r="P47" s="457"/>
      <c r="Q47" s="466"/>
      <c r="R47" s="464"/>
      <c r="S47" s="464"/>
      <c r="T47" s="464"/>
      <c r="U47" s="470"/>
      <c r="V47" s="453"/>
      <c r="W47" s="449"/>
      <c r="X47" s="469"/>
      <c r="Y47" s="464"/>
      <c r="Z47" s="464"/>
      <c r="AA47" s="464"/>
      <c r="AB47" s="470"/>
      <c r="AC47" s="453"/>
      <c r="AD47" s="457"/>
      <c r="AE47" s="466"/>
      <c r="AF47" s="464"/>
      <c r="AG47" s="464"/>
      <c r="AH47" s="464"/>
      <c r="AI47" s="464"/>
      <c r="AJ47" s="453"/>
      <c r="AK47" s="458"/>
      <c r="AL47" s="469">
        <v>15</v>
      </c>
      <c r="AM47" s="464"/>
      <c r="AN47" s="464"/>
      <c r="AO47" s="464"/>
      <c r="AP47" s="470"/>
      <c r="AQ47" s="453" t="s">
        <v>34</v>
      </c>
      <c r="AR47" s="457">
        <v>2</v>
      </c>
      <c r="AS47" s="466"/>
      <c r="AT47" s="464"/>
      <c r="AU47" s="464"/>
      <c r="AV47" s="464"/>
      <c r="AW47" s="464"/>
      <c r="AX47" s="459"/>
      <c r="AY47" s="458"/>
      <c r="AZ47" s="507"/>
    </row>
    <row r="48" spans="1:52" ht="15" customHeight="1">
      <c r="A48" s="466">
        <v>35</v>
      </c>
      <c r="B48" s="509" t="s">
        <v>193</v>
      </c>
      <c r="C48" s="518">
        <v>2</v>
      </c>
      <c r="D48" s="510">
        <v>30</v>
      </c>
      <c r="E48" s="467"/>
      <c r="F48" s="464">
        <v>30</v>
      </c>
      <c r="G48" s="464"/>
      <c r="H48" s="464"/>
      <c r="I48" s="464"/>
      <c r="J48" s="466"/>
      <c r="K48" s="464"/>
      <c r="L48" s="464"/>
      <c r="M48" s="464"/>
      <c r="N48" s="470"/>
      <c r="O48" s="455"/>
      <c r="P48" s="457"/>
      <c r="Q48" s="466"/>
      <c r="R48" s="464"/>
      <c r="S48" s="464"/>
      <c r="T48" s="464"/>
      <c r="U48" s="470"/>
      <c r="V48" s="453"/>
      <c r="W48" s="449"/>
      <c r="X48" s="469"/>
      <c r="Y48" s="464"/>
      <c r="Z48" s="464"/>
      <c r="AA48" s="464"/>
      <c r="AB48" s="470"/>
      <c r="AC48" s="453"/>
      <c r="AD48" s="457"/>
      <c r="AE48" s="466"/>
      <c r="AF48" s="464"/>
      <c r="AG48" s="464"/>
      <c r="AH48" s="464"/>
      <c r="AI48" s="464"/>
      <c r="AJ48" s="453"/>
      <c r="AK48" s="458"/>
      <c r="AL48" s="469"/>
      <c r="AM48" s="464"/>
      <c r="AN48" s="464"/>
      <c r="AO48" s="464"/>
      <c r="AP48" s="470"/>
      <c r="AQ48" s="453"/>
      <c r="AR48" s="457"/>
      <c r="AS48" s="466"/>
      <c r="AT48" s="464">
        <v>30</v>
      </c>
      <c r="AU48" s="464"/>
      <c r="AV48" s="464"/>
      <c r="AW48" s="464"/>
      <c r="AX48" s="459" t="s">
        <v>34</v>
      </c>
      <c r="AY48" s="458">
        <v>2</v>
      </c>
      <c r="AZ48" s="507"/>
    </row>
    <row r="49" spans="1:52" ht="15.75" customHeight="1">
      <c r="A49" s="466">
        <v>36</v>
      </c>
      <c r="B49" s="521" t="s">
        <v>194</v>
      </c>
      <c r="C49" s="522">
        <v>2</v>
      </c>
      <c r="D49" s="523">
        <v>30</v>
      </c>
      <c r="E49" s="524"/>
      <c r="F49" s="525">
        <v>30</v>
      </c>
      <c r="G49" s="525"/>
      <c r="H49" s="524"/>
      <c r="I49" s="526"/>
      <c r="J49" s="520"/>
      <c r="K49" s="527"/>
      <c r="L49" s="527"/>
      <c r="M49" s="527"/>
      <c r="N49" s="528"/>
      <c r="O49" s="529"/>
      <c r="P49" s="530"/>
      <c r="Q49" s="520"/>
      <c r="R49" s="527"/>
      <c r="S49" s="527"/>
      <c r="T49" s="527"/>
      <c r="U49" s="528"/>
      <c r="V49" s="531"/>
      <c r="W49" s="532"/>
      <c r="X49" s="533"/>
      <c r="Y49" s="527"/>
      <c r="Z49" s="527"/>
      <c r="AA49" s="527"/>
      <c r="AB49" s="528"/>
      <c r="AC49" s="531"/>
      <c r="AD49" s="530"/>
      <c r="AE49" s="520"/>
      <c r="AF49" s="527"/>
      <c r="AG49" s="527"/>
      <c r="AH49" s="527"/>
      <c r="AI49" s="527"/>
      <c r="AJ49" s="531"/>
      <c r="AK49" s="534"/>
      <c r="AL49" s="533"/>
      <c r="AM49" s="527"/>
      <c r="AN49" s="527"/>
      <c r="AO49" s="527"/>
      <c r="AP49" s="528"/>
      <c r="AQ49" s="531"/>
      <c r="AR49" s="530"/>
      <c r="AS49" s="520"/>
      <c r="AT49" s="527">
        <v>30</v>
      </c>
      <c r="AU49" s="527"/>
      <c r="AV49" s="527"/>
      <c r="AW49" s="527"/>
      <c r="AX49" s="535" t="s">
        <v>34</v>
      </c>
      <c r="AY49" s="534">
        <v>2</v>
      </c>
      <c r="AZ49" s="507"/>
    </row>
    <row r="50" spans="1:52" ht="15" customHeight="1" thickBot="1">
      <c r="A50" s="856" t="s">
        <v>98</v>
      </c>
      <c r="B50" s="857"/>
      <c r="C50" s="536">
        <f aca="true" t="shared" si="3" ref="C50:M50">SUM(C39:C49)</f>
        <v>22</v>
      </c>
      <c r="D50" s="537">
        <f t="shared" si="3"/>
        <v>270</v>
      </c>
      <c r="E50" s="538">
        <f t="shared" si="3"/>
        <v>120</v>
      </c>
      <c r="F50" s="539">
        <f t="shared" si="3"/>
        <v>90</v>
      </c>
      <c r="G50" s="539">
        <f>SUM(G40:G49)</f>
        <v>0</v>
      </c>
      <c r="H50" s="539">
        <f t="shared" si="3"/>
        <v>60</v>
      </c>
      <c r="I50" s="539">
        <f t="shared" si="3"/>
        <v>0</v>
      </c>
      <c r="J50" s="540">
        <f t="shared" si="3"/>
        <v>0</v>
      </c>
      <c r="K50" s="538">
        <f t="shared" si="3"/>
        <v>0</v>
      </c>
      <c r="L50" s="539">
        <f t="shared" si="3"/>
        <v>0</v>
      </c>
      <c r="M50" s="539">
        <f t="shared" si="3"/>
        <v>0</v>
      </c>
      <c r="N50" s="539">
        <f>SUM(M40:M49)</f>
        <v>0</v>
      </c>
      <c r="O50" s="538"/>
      <c r="P50" s="541">
        <f aca="true" t="shared" si="4" ref="P50:U50">SUM(P39:P49)</f>
        <v>0</v>
      </c>
      <c r="Q50" s="540">
        <f t="shared" si="4"/>
        <v>0</v>
      </c>
      <c r="R50" s="538"/>
      <c r="S50" s="539">
        <f t="shared" si="4"/>
        <v>0</v>
      </c>
      <c r="T50" s="539">
        <f t="shared" si="4"/>
        <v>0</v>
      </c>
      <c r="U50" s="538">
        <f t="shared" si="4"/>
        <v>0</v>
      </c>
      <c r="V50" s="537"/>
      <c r="W50" s="541">
        <f aca="true" t="shared" si="5" ref="W50:AB50">SUM(W39:W49)</f>
        <v>0</v>
      </c>
      <c r="X50" s="537">
        <f>SUM(X40:X49)</f>
        <v>60</v>
      </c>
      <c r="Y50" s="538">
        <f>SUM(Y40:Y49)</f>
        <v>30</v>
      </c>
      <c r="Z50" s="539">
        <f t="shared" si="5"/>
        <v>0</v>
      </c>
      <c r="AA50" s="539">
        <f t="shared" si="5"/>
        <v>0</v>
      </c>
      <c r="AB50" s="538">
        <f t="shared" si="5"/>
        <v>0</v>
      </c>
      <c r="AC50" s="538"/>
      <c r="AD50" s="542">
        <f aca="true" t="shared" si="6" ref="AD50:AI50">SUM(AD39:AD49)</f>
        <v>6</v>
      </c>
      <c r="AE50" s="540">
        <f>SUM(AE40:AE49)</f>
        <v>45</v>
      </c>
      <c r="AF50" s="538">
        <f t="shared" si="6"/>
        <v>0</v>
      </c>
      <c r="AG50" s="539">
        <f t="shared" si="6"/>
        <v>0</v>
      </c>
      <c r="AH50" s="539">
        <f t="shared" si="6"/>
        <v>30</v>
      </c>
      <c r="AI50" s="538">
        <f t="shared" si="6"/>
        <v>0</v>
      </c>
      <c r="AJ50" s="537"/>
      <c r="AK50" s="543">
        <f aca="true" t="shared" si="7" ref="AK50:AP50">SUM(AK39:AK49)</f>
        <v>6</v>
      </c>
      <c r="AL50" s="537">
        <f t="shared" si="7"/>
        <v>15</v>
      </c>
      <c r="AM50" s="538">
        <f t="shared" si="7"/>
        <v>0</v>
      </c>
      <c r="AN50" s="539">
        <f t="shared" si="7"/>
        <v>0</v>
      </c>
      <c r="AO50" s="539">
        <f t="shared" si="7"/>
        <v>30</v>
      </c>
      <c r="AP50" s="538">
        <f t="shared" si="7"/>
        <v>0</v>
      </c>
      <c r="AQ50" s="538"/>
      <c r="AR50" s="542">
        <f aca="true" t="shared" si="8" ref="AR50:AW50">SUM(AR39:AR49)</f>
        <v>6</v>
      </c>
      <c r="AS50" s="540">
        <f t="shared" si="8"/>
        <v>0</v>
      </c>
      <c r="AT50" s="538">
        <f t="shared" si="8"/>
        <v>60</v>
      </c>
      <c r="AU50" s="539">
        <f t="shared" si="8"/>
        <v>0</v>
      </c>
      <c r="AV50" s="539">
        <f t="shared" si="8"/>
        <v>0</v>
      </c>
      <c r="AW50" s="539">
        <f t="shared" si="8"/>
        <v>0</v>
      </c>
      <c r="AX50" s="539"/>
      <c r="AY50" s="543">
        <f>SUM(AY39:AY49)</f>
        <v>4</v>
      </c>
      <c r="AZ50" s="507"/>
    </row>
    <row r="51" spans="1:52" ht="16.5" customHeight="1" thickBot="1">
      <c r="A51" s="858" t="s">
        <v>95</v>
      </c>
      <c r="B51" s="859"/>
      <c r="C51" s="544">
        <f>SUM(C38,C50)</f>
        <v>100</v>
      </c>
      <c r="D51" s="545">
        <f>D38+D50</f>
        <v>1380</v>
      </c>
      <c r="E51" s="546">
        <f>E38+E50</f>
        <v>525</v>
      </c>
      <c r="F51" s="547">
        <f>F38+F50</f>
        <v>240</v>
      </c>
      <c r="G51" s="547">
        <f>G40+G41+G42+G43+G44+G45+G46+G47+G48+G49</f>
        <v>0</v>
      </c>
      <c r="H51" s="547">
        <f>H38+H50</f>
        <v>615</v>
      </c>
      <c r="I51" s="547">
        <f>I40+I41+I42+I43+I44+I45+I46+I47+I48+I49</f>
        <v>0</v>
      </c>
      <c r="J51" s="548">
        <f>J38+J50</f>
        <v>120</v>
      </c>
      <c r="K51" s="546">
        <f>K38+K50</f>
        <v>30</v>
      </c>
      <c r="L51" s="547">
        <f>L40+L41+L42+L43+L44+L45+L46+L47+L48+L49</f>
        <v>0</v>
      </c>
      <c r="M51" s="547">
        <f>M38+M50</f>
        <v>105</v>
      </c>
      <c r="N51" s="547">
        <f>SUM(N38,N50)</f>
        <v>0</v>
      </c>
      <c r="O51" s="546"/>
      <c r="P51" s="549">
        <f>P38+P50</f>
        <v>18</v>
      </c>
      <c r="Q51" s="548">
        <f>Q38+Q50</f>
        <v>75</v>
      </c>
      <c r="R51" s="546">
        <f>R38+R40+R41+R42+R43+R44+R45+R46+R47+R48+R49</f>
        <v>75</v>
      </c>
      <c r="S51" s="547">
        <f>S38+S50</f>
        <v>0</v>
      </c>
      <c r="T51" s="547">
        <f>T38+T50</f>
        <v>60</v>
      </c>
      <c r="U51" s="546">
        <f>U38+U40+U41+U42+U43+U44+U45+U46+U47+U48+U49</f>
        <v>0</v>
      </c>
      <c r="V51" s="545"/>
      <c r="W51" s="549">
        <f aca="true" t="shared" si="9" ref="W51:AB51">W38+W50</f>
        <v>15</v>
      </c>
      <c r="X51" s="545">
        <f t="shared" si="9"/>
        <v>165</v>
      </c>
      <c r="Y51" s="546">
        <f t="shared" si="9"/>
        <v>45</v>
      </c>
      <c r="Z51" s="547">
        <f t="shared" si="9"/>
        <v>0</v>
      </c>
      <c r="AA51" s="547">
        <f t="shared" si="9"/>
        <v>150</v>
      </c>
      <c r="AB51" s="546">
        <f t="shared" si="9"/>
        <v>0</v>
      </c>
      <c r="AC51" s="546"/>
      <c r="AD51" s="550">
        <f>SUM(AD38,AD50)</f>
        <v>24</v>
      </c>
      <c r="AE51" s="548">
        <f>AE38+AE50</f>
        <v>75</v>
      </c>
      <c r="AF51" s="546">
        <f>AF38+AF50</f>
        <v>15</v>
      </c>
      <c r="AG51" s="547">
        <f>AG38+AG50</f>
        <v>0</v>
      </c>
      <c r="AH51" s="547">
        <f>AH38+AH50</f>
        <v>165</v>
      </c>
      <c r="AI51" s="546">
        <f>AI38+AI50</f>
        <v>0</v>
      </c>
      <c r="AJ51" s="545"/>
      <c r="AK51" s="551">
        <f>SUM(AK38,AK56)</f>
        <v>20</v>
      </c>
      <c r="AL51" s="545">
        <f>AL38+AL50</f>
        <v>90</v>
      </c>
      <c r="AM51" s="546">
        <f>AM38+AM50</f>
        <v>15</v>
      </c>
      <c r="AN51" s="547">
        <f>AN38+AN50</f>
        <v>0</v>
      </c>
      <c r="AO51" s="547">
        <f>AO38+AO50</f>
        <v>105</v>
      </c>
      <c r="AP51" s="546">
        <f>AP38+AP50</f>
        <v>0</v>
      </c>
      <c r="AQ51" s="546"/>
      <c r="AR51" s="550">
        <f>SUM(AR38,AR50)</f>
        <v>16</v>
      </c>
      <c r="AS51" s="548">
        <f>AS38+AS50</f>
        <v>0</v>
      </c>
      <c r="AT51" s="546">
        <f>AT38+AT50</f>
        <v>60</v>
      </c>
      <c r="AU51" s="547">
        <f>AU38+AU50</f>
        <v>0</v>
      </c>
      <c r="AV51" s="547">
        <f>AV38+AV50</f>
        <v>30</v>
      </c>
      <c r="AW51" s="547">
        <f>AW38+AW50</f>
        <v>0</v>
      </c>
      <c r="AX51" s="547"/>
      <c r="AY51" s="551">
        <f>AY38+AY50</f>
        <v>7</v>
      </c>
      <c r="AZ51" s="507"/>
    </row>
    <row r="52" spans="1:52" ht="21.75" customHeight="1" thickBot="1">
      <c r="A52" s="716" t="s">
        <v>96</v>
      </c>
      <c r="B52" s="717"/>
      <c r="C52" s="717"/>
      <c r="D52" s="717"/>
      <c r="E52" s="717"/>
      <c r="F52" s="717"/>
      <c r="G52" s="717"/>
      <c r="H52" s="717"/>
      <c r="I52" s="717"/>
      <c r="J52" s="718"/>
      <c r="K52" s="718"/>
      <c r="L52" s="718"/>
      <c r="M52" s="718"/>
      <c r="N52" s="718"/>
      <c r="O52" s="718"/>
      <c r="P52" s="718"/>
      <c r="Q52" s="717"/>
      <c r="R52" s="717"/>
      <c r="S52" s="717"/>
      <c r="T52" s="717"/>
      <c r="U52" s="717"/>
      <c r="V52" s="717"/>
      <c r="W52" s="717"/>
      <c r="X52" s="717"/>
      <c r="Y52" s="717"/>
      <c r="Z52" s="717"/>
      <c r="AA52" s="717"/>
      <c r="AB52" s="717"/>
      <c r="AC52" s="717"/>
      <c r="AD52" s="717"/>
      <c r="AE52" s="717"/>
      <c r="AF52" s="717"/>
      <c r="AG52" s="717"/>
      <c r="AH52" s="717"/>
      <c r="AI52" s="717"/>
      <c r="AJ52" s="717"/>
      <c r="AK52" s="717"/>
      <c r="AL52" s="717"/>
      <c r="AM52" s="717"/>
      <c r="AN52" s="717"/>
      <c r="AO52" s="717"/>
      <c r="AP52" s="717"/>
      <c r="AQ52" s="717"/>
      <c r="AR52" s="717"/>
      <c r="AS52" s="717"/>
      <c r="AT52" s="717"/>
      <c r="AU52" s="717"/>
      <c r="AV52" s="717"/>
      <c r="AW52" s="717"/>
      <c r="AX52" s="717"/>
      <c r="AY52" s="719"/>
      <c r="AZ52" s="446"/>
    </row>
    <row r="53" spans="1:52" ht="17.25" customHeight="1">
      <c r="A53" s="465">
        <v>37</v>
      </c>
      <c r="B53" s="552" t="s">
        <v>36</v>
      </c>
      <c r="C53" s="598">
        <v>8</v>
      </c>
      <c r="D53" s="611">
        <v>120</v>
      </c>
      <c r="E53" s="601"/>
      <c r="F53" s="601"/>
      <c r="G53" s="601"/>
      <c r="H53" s="601">
        <v>120</v>
      </c>
      <c r="I53" s="612"/>
      <c r="J53" s="600"/>
      <c r="K53" s="601"/>
      <c r="L53" s="601"/>
      <c r="M53" s="601"/>
      <c r="N53" s="601"/>
      <c r="O53" s="607"/>
      <c r="P53" s="605"/>
      <c r="Q53" s="600"/>
      <c r="R53" s="602"/>
      <c r="S53" s="602"/>
      <c r="T53" s="603"/>
      <c r="U53" s="603"/>
      <c r="V53" s="609"/>
      <c r="W53" s="610"/>
      <c r="X53" s="600"/>
      <c r="Y53" s="601"/>
      <c r="Z53" s="601"/>
      <c r="AA53" s="601">
        <v>30</v>
      </c>
      <c r="AB53" s="602"/>
      <c r="AC53" s="607" t="s">
        <v>34</v>
      </c>
      <c r="AD53" s="605">
        <v>2</v>
      </c>
      <c r="AE53" s="600"/>
      <c r="AF53" s="601"/>
      <c r="AG53" s="601"/>
      <c r="AH53" s="601">
        <v>30</v>
      </c>
      <c r="AI53" s="602"/>
      <c r="AJ53" s="604" t="s">
        <v>34</v>
      </c>
      <c r="AK53" s="608">
        <v>2</v>
      </c>
      <c r="AL53" s="600"/>
      <c r="AM53" s="601"/>
      <c r="AN53" s="601"/>
      <c r="AO53" s="602">
        <v>30</v>
      </c>
      <c r="AP53" s="603"/>
      <c r="AQ53" s="604" t="s">
        <v>34</v>
      </c>
      <c r="AR53" s="605">
        <v>2</v>
      </c>
      <c r="AS53" s="600"/>
      <c r="AT53" s="601"/>
      <c r="AU53" s="601"/>
      <c r="AV53" s="601">
        <v>30</v>
      </c>
      <c r="AW53" s="602"/>
      <c r="AX53" s="607" t="s">
        <v>31</v>
      </c>
      <c r="AY53" s="605">
        <v>2</v>
      </c>
      <c r="AZ53" s="446"/>
    </row>
    <row r="54" spans="1:52" ht="18" customHeight="1">
      <c r="A54" s="465">
        <v>38</v>
      </c>
      <c r="B54" s="509" t="s">
        <v>197</v>
      </c>
      <c r="C54" s="475">
        <f>SUM(P54,W54,AD54,AK54,AR54,AY54)</f>
        <v>42</v>
      </c>
      <c r="D54" s="462">
        <f>SUM(M54,T54,AA54,AH54,AO54,AV54)</f>
        <v>480</v>
      </c>
      <c r="E54" s="467"/>
      <c r="F54" s="467"/>
      <c r="G54" s="467"/>
      <c r="H54" s="467">
        <v>480</v>
      </c>
      <c r="I54" s="553"/>
      <c r="J54" s="606"/>
      <c r="K54" s="554"/>
      <c r="L54" s="554"/>
      <c r="M54" s="554">
        <v>120</v>
      </c>
      <c r="N54" s="554"/>
      <c r="O54" s="468" t="s">
        <v>34</v>
      </c>
      <c r="P54" s="480">
        <v>12</v>
      </c>
      <c r="Q54" s="606"/>
      <c r="R54" s="554"/>
      <c r="S54" s="554"/>
      <c r="T54" s="554">
        <v>120</v>
      </c>
      <c r="U54" s="554"/>
      <c r="V54" s="468" t="s">
        <v>34</v>
      </c>
      <c r="W54" s="480">
        <v>12</v>
      </c>
      <c r="X54" s="606"/>
      <c r="Y54" s="554"/>
      <c r="Z54" s="554"/>
      <c r="AA54" s="554">
        <v>60</v>
      </c>
      <c r="AB54" s="554"/>
      <c r="AC54" s="468" t="s">
        <v>34</v>
      </c>
      <c r="AD54" s="480">
        <v>4</v>
      </c>
      <c r="AE54" s="606"/>
      <c r="AF54" s="554"/>
      <c r="AG54" s="554"/>
      <c r="AH54" s="554">
        <v>60</v>
      </c>
      <c r="AI54" s="554"/>
      <c r="AJ54" s="468" t="s">
        <v>34</v>
      </c>
      <c r="AK54" s="480">
        <v>4</v>
      </c>
      <c r="AL54" s="606"/>
      <c r="AM54" s="554"/>
      <c r="AN54" s="554"/>
      <c r="AO54" s="554">
        <v>90</v>
      </c>
      <c r="AP54" s="554"/>
      <c r="AQ54" s="468" t="s">
        <v>34</v>
      </c>
      <c r="AR54" s="515">
        <v>6</v>
      </c>
      <c r="AS54" s="606"/>
      <c r="AT54" s="554"/>
      <c r="AU54" s="554"/>
      <c r="AV54" s="554">
        <v>30</v>
      </c>
      <c r="AW54" s="554"/>
      <c r="AX54" s="468" t="s">
        <v>34</v>
      </c>
      <c r="AY54" s="480">
        <v>4</v>
      </c>
      <c r="AZ54" s="446"/>
    </row>
    <row r="55" spans="1:52" ht="18.75" customHeight="1" thickBot="1">
      <c r="A55" s="460">
        <v>39</v>
      </c>
      <c r="B55" s="555" t="s">
        <v>156</v>
      </c>
      <c r="C55" s="556">
        <f>SUM(P55,W55,AD55,AK55,AR55,AY55)</f>
        <v>9</v>
      </c>
      <c r="D55" s="613">
        <f>SUM(E55:I55)</f>
        <v>60</v>
      </c>
      <c r="E55" s="464"/>
      <c r="F55" s="464"/>
      <c r="G55" s="464"/>
      <c r="H55" s="464"/>
      <c r="I55" s="614">
        <v>60</v>
      </c>
      <c r="J55" s="466"/>
      <c r="K55" s="464"/>
      <c r="L55" s="464"/>
      <c r="M55" s="464"/>
      <c r="N55" s="470"/>
      <c r="O55" s="455"/>
      <c r="P55" s="449"/>
      <c r="Q55" s="466"/>
      <c r="R55" s="464"/>
      <c r="S55" s="464"/>
      <c r="T55" s="464"/>
      <c r="U55" s="470"/>
      <c r="V55" s="453"/>
      <c r="W55" s="557"/>
      <c r="X55" s="466"/>
      <c r="Y55" s="464"/>
      <c r="Z55" s="464"/>
      <c r="AA55" s="464"/>
      <c r="AB55" s="470"/>
      <c r="AC55" s="453"/>
      <c r="AD55" s="449"/>
      <c r="AE55" s="466"/>
      <c r="AF55" s="464"/>
      <c r="AG55" s="464"/>
      <c r="AH55" s="464"/>
      <c r="AI55" s="558"/>
      <c r="AJ55" s="559"/>
      <c r="AK55" s="560"/>
      <c r="AL55" s="466"/>
      <c r="AM55" s="464"/>
      <c r="AN55" s="464"/>
      <c r="AO55" s="464"/>
      <c r="AP55" s="470">
        <v>30</v>
      </c>
      <c r="AQ55" s="453" t="s">
        <v>34</v>
      </c>
      <c r="AR55" s="449">
        <v>4</v>
      </c>
      <c r="AS55" s="466"/>
      <c r="AT55" s="464"/>
      <c r="AU55" s="464"/>
      <c r="AV55" s="464"/>
      <c r="AW55" s="464">
        <v>30</v>
      </c>
      <c r="AX55" s="459" t="s">
        <v>34</v>
      </c>
      <c r="AY55" s="458">
        <v>5</v>
      </c>
      <c r="AZ55" s="446"/>
    </row>
    <row r="56" spans="1:52" ht="21.75" customHeight="1" thickBot="1">
      <c r="A56" s="843" t="s">
        <v>97</v>
      </c>
      <c r="B56" s="844"/>
      <c r="C56" s="561">
        <f aca="true" t="shared" si="10" ref="C56:N56">SUM(C53:C55)</f>
        <v>59</v>
      </c>
      <c r="D56" s="565">
        <f t="shared" si="10"/>
        <v>660</v>
      </c>
      <c r="E56" s="563">
        <f t="shared" si="10"/>
        <v>0</v>
      </c>
      <c r="F56" s="564">
        <f t="shared" si="10"/>
        <v>0</v>
      </c>
      <c r="G56" s="564">
        <f t="shared" si="10"/>
        <v>0</v>
      </c>
      <c r="H56" s="564">
        <f t="shared" si="10"/>
        <v>600</v>
      </c>
      <c r="I56" s="567">
        <f t="shared" si="10"/>
        <v>60</v>
      </c>
      <c r="J56" s="565">
        <f t="shared" si="10"/>
        <v>0</v>
      </c>
      <c r="K56" s="563">
        <f t="shared" si="10"/>
        <v>0</v>
      </c>
      <c r="L56" s="564">
        <f t="shared" si="10"/>
        <v>0</v>
      </c>
      <c r="M56" s="564">
        <f t="shared" si="10"/>
        <v>120</v>
      </c>
      <c r="N56" s="563">
        <f t="shared" si="10"/>
        <v>0</v>
      </c>
      <c r="O56" s="562"/>
      <c r="P56" s="566">
        <f aca="true" t="shared" si="11" ref="P56:U56">SUM(P53:P55)</f>
        <v>12</v>
      </c>
      <c r="Q56" s="565">
        <f t="shared" si="11"/>
        <v>0</v>
      </c>
      <c r="R56" s="563">
        <f t="shared" si="11"/>
        <v>0</v>
      </c>
      <c r="S56" s="564">
        <f t="shared" si="11"/>
        <v>0</v>
      </c>
      <c r="T56" s="564">
        <f t="shared" si="11"/>
        <v>120</v>
      </c>
      <c r="U56" s="563">
        <f t="shared" si="11"/>
        <v>0</v>
      </c>
      <c r="V56" s="563"/>
      <c r="W56" s="566">
        <f aca="true" t="shared" si="12" ref="W56:AB56">SUM(W53:W55)</f>
        <v>12</v>
      </c>
      <c r="X56" s="565">
        <f t="shared" si="12"/>
        <v>0</v>
      </c>
      <c r="Y56" s="563">
        <f t="shared" si="12"/>
        <v>0</v>
      </c>
      <c r="Z56" s="564">
        <f t="shared" si="12"/>
        <v>0</v>
      </c>
      <c r="AA56" s="564">
        <f t="shared" si="12"/>
        <v>90</v>
      </c>
      <c r="AB56" s="563">
        <f t="shared" si="12"/>
        <v>0</v>
      </c>
      <c r="AC56" s="563"/>
      <c r="AD56" s="566">
        <f aca="true" t="shared" si="13" ref="AD56:AI56">SUM(AD53:AD55)</f>
        <v>6</v>
      </c>
      <c r="AE56" s="565">
        <f t="shared" si="13"/>
        <v>0</v>
      </c>
      <c r="AF56" s="563">
        <f t="shared" si="13"/>
        <v>0</v>
      </c>
      <c r="AG56" s="564">
        <f t="shared" si="13"/>
        <v>0</v>
      </c>
      <c r="AH56" s="564">
        <f t="shared" si="13"/>
        <v>90</v>
      </c>
      <c r="AI56" s="563">
        <f t="shared" si="13"/>
        <v>0</v>
      </c>
      <c r="AJ56" s="562"/>
      <c r="AK56" s="567">
        <f aca="true" t="shared" si="14" ref="AK56:AP56">SUM(AK53:AK55)</f>
        <v>6</v>
      </c>
      <c r="AL56" s="565">
        <f t="shared" si="14"/>
        <v>0</v>
      </c>
      <c r="AM56" s="563">
        <f t="shared" si="14"/>
        <v>0</v>
      </c>
      <c r="AN56" s="564">
        <f t="shared" si="14"/>
        <v>0</v>
      </c>
      <c r="AO56" s="564">
        <f t="shared" si="14"/>
        <v>120</v>
      </c>
      <c r="AP56" s="563">
        <f t="shared" si="14"/>
        <v>30</v>
      </c>
      <c r="AQ56" s="563"/>
      <c r="AR56" s="566">
        <f aca="true" t="shared" si="15" ref="AR56:AW56">SUM(AR53:AR55)</f>
        <v>12</v>
      </c>
      <c r="AS56" s="565">
        <f t="shared" si="15"/>
        <v>0</v>
      </c>
      <c r="AT56" s="563">
        <f t="shared" si="15"/>
        <v>0</v>
      </c>
      <c r="AU56" s="564">
        <f t="shared" si="15"/>
        <v>0</v>
      </c>
      <c r="AV56" s="564">
        <f t="shared" si="15"/>
        <v>60</v>
      </c>
      <c r="AW56" s="564">
        <f t="shared" si="15"/>
        <v>30</v>
      </c>
      <c r="AX56" s="564"/>
      <c r="AY56" s="567">
        <f>SUM(AY53:AY55)</f>
        <v>11</v>
      </c>
      <c r="AZ56" s="446"/>
    </row>
    <row r="57" spans="1:52" ht="20.25" customHeight="1" thickBot="1">
      <c r="A57" s="854" t="s">
        <v>99</v>
      </c>
      <c r="B57" s="855"/>
      <c r="C57" s="568">
        <f>SUM(C51,C56)</f>
        <v>159</v>
      </c>
      <c r="D57" s="572">
        <f>D51+D56</f>
        <v>2040</v>
      </c>
      <c r="E57" s="570">
        <f aca="true" t="shared" si="16" ref="E57:N57">SUM(E51,E56)</f>
        <v>525</v>
      </c>
      <c r="F57" s="571">
        <f t="shared" si="16"/>
        <v>240</v>
      </c>
      <c r="G57" s="571">
        <f t="shared" si="16"/>
        <v>0</v>
      </c>
      <c r="H57" s="571">
        <v>1215</v>
      </c>
      <c r="I57" s="575">
        <f t="shared" si="16"/>
        <v>60</v>
      </c>
      <c r="J57" s="572">
        <f t="shared" si="16"/>
        <v>120</v>
      </c>
      <c r="K57" s="570">
        <f t="shared" si="16"/>
        <v>30</v>
      </c>
      <c r="L57" s="571">
        <f t="shared" si="16"/>
        <v>0</v>
      </c>
      <c r="M57" s="571">
        <f t="shared" si="16"/>
        <v>225</v>
      </c>
      <c r="N57" s="570">
        <f t="shared" si="16"/>
        <v>0</v>
      </c>
      <c r="O57" s="569"/>
      <c r="P57" s="574">
        <f>SUM(P38,P56)</f>
        <v>30</v>
      </c>
      <c r="Q57" s="572">
        <f>SUM(Q51,Q56)</f>
        <v>75</v>
      </c>
      <c r="R57" s="570">
        <f>SUM(R51,R56)</f>
        <v>75</v>
      </c>
      <c r="S57" s="571">
        <f>SUM(S51,S56)</f>
        <v>0</v>
      </c>
      <c r="T57" s="571">
        <f>SUM(T51,T56)</f>
        <v>180</v>
      </c>
      <c r="U57" s="570">
        <f>SUM(U51,U56)</f>
        <v>0</v>
      </c>
      <c r="V57" s="570"/>
      <c r="W57" s="574">
        <f>SUM(W38,W56)</f>
        <v>27</v>
      </c>
      <c r="X57" s="572">
        <f>SUM(X51,X56)</f>
        <v>165</v>
      </c>
      <c r="Y57" s="570">
        <f>SUM(Y51,Y56)</f>
        <v>45</v>
      </c>
      <c r="Z57" s="571">
        <f>SUM(Z51,Z56)</f>
        <v>0</v>
      </c>
      <c r="AA57" s="571">
        <f>SUM(AA51,AA56)</f>
        <v>240</v>
      </c>
      <c r="AB57" s="570">
        <f>SUM(AB51,AB56)</f>
        <v>0</v>
      </c>
      <c r="AC57" s="570"/>
      <c r="AD57" s="574">
        <f aca="true" t="shared" si="17" ref="AD57:AI57">SUM(AD51,AD56)</f>
        <v>30</v>
      </c>
      <c r="AE57" s="572">
        <f t="shared" si="17"/>
        <v>75</v>
      </c>
      <c r="AF57" s="570">
        <f t="shared" si="17"/>
        <v>15</v>
      </c>
      <c r="AG57" s="571">
        <f t="shared" si="17"/>
        <v>0</v>
      </c>
      <c r="AH57" s="571">
        <f t="shared" si="17"/>
        <v>255</v>
      </c>
      <c r="AI57" s="570">
        <f t="shared" si="17"/>
        <v>0</v>
      </c>
      <c r="AJ57" s="569"/>
      <c r="AK57" s="575">
        <f aca="true" t="shared" si="18" ref="AK57:AP57">SUM(AK51,AK56)</f>
        <v>26</v>
      </c>
      <c r="AL57" s="572">
        <f t="shared" si="18"/>
        <v>90</v>
      </c>
      <c r="AM57" s="570">
        <f t="shared" si="18"/>
        <v>15</v>
      </c>
      <c r="AN57" s="571">
        <f t="shared" si="18"/>
        <v>0</v>
      </c>
      <c r="AO57" s="571">
        <f t="shared" si="18"/>
        <v>225</v>
      </c>
      <c r="AP57" s="570">
        <f t="shared" si="18"/>
        <v>30</v>
      </c>
      <c r="AQ57" s="570"/>
      <c r="AR57" s="574">
        <f aca="true" t="shared" si="19" ref="AR57:AW57">SUM(AR51,AR56)</f>
        <v>28</v>
      </c>
      <c r="AS57" s="572">
        <f t="shared" si="19"/>
        <v>0</v>
      </c>
      <c r="AT57" s="570">
        <f t="shared" si="19"/>
        <v>60</v>
      </c>
      <c r="AU57" s="571">
        <f t="shared" si="19"/>
        <v>0</v>
      </c>
      <c r="AV57" s="571">
        <f t="shared" si="19"/>
        <v>90</v>
      </c>
      <c r="AW57" s="571">
        <f t="shared" si="19"/>
        <v>30</v>
      </c>
      <c r="AX57" s="571"/>
      <c r="AY57" s="575">
        <f>SUM(AY51,AY56)</f>
        <v>18</v>
      </c>
      <c r="AZ57" s="446"/>
    </row>
    <row r="58" spans="1:52" ht="17.25" customHeight="1" thickBot="1">
      <c r="A58" s="678" t="s">
        <v>10</v>
      </c>
      <c r="B58" s="679"/>
      <c r="C58" s="679"/>
      <c r="D58" s="679"/>
      <c r="E58" s="679"/>
      <c r="F58" s="679"/>
      <c r="G58" s="679"/>
      <c r="H58" s="679"/>
      <c r="I58" s="679"/>
      <c r="J58" s="680">
        <f>J57+K57+L57+M57+N57</f>
        <v>375</v>
      </c>
      <c r="K58" s="681"/>
      <c r="L58" s="681"/>
      <c r="M58" s="681"/>
      <c r="N58" s="681"/>
      <c r="O58" s="681"/>
      <c r="P58" s="682"/>
      <c r="Q58" s="680">
        <f>SUM(Q57:U57)</f>
        <v>330</v>
      </c>
      <c r="R58" s="681"/>
      <c r="S58" s="681"/>
      <c r="T58" s="681"/>
      <c r="U58" s="681"/>
      <c r="V58" s="681"/>
      <c r="W58" s="682"/>
      <c r="X58" s="681">
        <f>SUM(X57:AB57)</f>
        <v>450</v>
      </c>
      <c r="Y58" s="681"/>
      <c r="Z58" s="681"/>
      <c r="AA58" s="681"/>
      <c r="AB58" s="681"/>
      <c r="AC58" s="681"/>
      <c r="AD58" s="682"/>
      <c r="AE58" s="680">
        <f>SUM(AE57:AI57)</f>
        <v>345</v>
      </c>
      <c r="AF58" s="681"/>
      <c r="AG58" s="681"/>
      <c r="AH58" s="681"/>
      <c r="AI58" s="681"/>
      <c r="AJ58" s="681"/>
      <c r="AK58" s="682"/>
      <c r="AL58" s="680">
        <f>SUM(AL57:AP57)</f>
        <v>360</v>
      </c>
      <c r="AM58" s="681"/>
      <c r="AN58" s="681"/>
      <c r="AO58" s="681"/>
      <c r="AP58" s="681"/>
      <c r="AQ58" s="681"/>
      <c r="AR58" s="682"/>
      <c r="AS58" s="681">
        <f>SUM(AS57:AW57)</f>
        <v>180</v>
      </c>
      <c r="AT58" s="681"/>
      <c r="AU58" s="681"/>
      <c r="AV58" s="681"/>
      <c r="AW58" s="681"/>
      <c r="AX58" s="681"/>
      <c r="AY58" s="682"/>
      <c r="AZ58" s="446"/>
    </row>
    <row r="59" spans="1:52" ht="17.25" customHeight="1" thickBot="1">
      <c r="A59" s="841" t="s">
        <v>22</v>
      </c>
      <c r="B59" s="842"/>
      <c r="C59" s="576">
        <v>4</v>
      </c>
      <c r="D59" s="841" t="s">
        <v>203</v>
      </c>
      <c r="E59" s="847"/>
      <c r="F59" s="847"/>
      <c r="G59" s="847"/>
      <c r="H59" s="847"/>
      <c r="I59" s="848"/>
      <c r="J59" s="580"/>
      <c r="K59" s="581"/>
      <c r="L59" s="404"/>
      <c r="M59" s="404"/>
      <c r="N59" s="404"/>
      <c r="O59" s="404"/>
      <c r="P59" s="405"/>
      <c r="Q59" s="580"/>
      <c r="R59" s="581"/>
      <c r="S59" s="404"/>
      <c r="T59" s="404"/>
      <c r="U59" s="404"/>
      <c r="V59" s="404"/>
      <c r="W59" s="405"/>
      <c r="X59" s="580"/>
      <c r="Y59" s="581"/>
      <c r="Z59" s="404"/>
      <c r="AA59" s="404"/>
      <c r="AB59" s="404"/>
      <c r="AC59" s="404"/>
      <c r="AD59" s="405"/>
      <c r="AE59" s="580">
        <v>4</v>
      </c>
      <c r="AF59" s="828">
        <v>90</v>
      </c>
      <c r="AG59" s="829"/>
      <c r="AH59" s="829"/>
      <c r="AI59" s="829"/>
      <c r="AJ59" s="829"/>
      <c r="AK59" s="830"/>
      <c r="AL59" s="580"/>
      <c r="AM59" s="577"/>
      <c r="AN59" s="578"/>
      <c r="AO59" s="578"/>
      <c r="AP59" s="578"/>
      <c r="AQ59" s="578"/>
      <c r="AR59" s="579"/>
      <c r="AS59" s="580"/>
      <c r="AT59" s="581"/>
      <c r="AU59" s="404"/>
      <c r="AV59" s="404"/>
      <c r="AW59" s="404"/>
      <c r="AX59" s="404"/>
      <c r="AY59" s="405"/>
      <c r="AZ59" s="446"/>
    </row>
    <row r="60" spans="1:52" ht="17.25" customHeight="1" thickBot="1">
      <c r="A60" s="841" t="s">
        <v>25</v>
      </c>
      <c r="B60" s="842"/>
      <c r="C60" s="576">
        <v>6</v>
      </c>
      <c r="D60" s="577"/>
      <c r="E60" s="578"/>
      <c r="F60" s="578"/>
      <c r="G60" s="578"/>
      <c r="H60" s="578"/>
      <c r="I60" s="579"/>
      <c r="J60" s="580"/>
      <c r="K60" s="581"/>
      <c r="L60" s="404"/>
      <c r="M60" s="404"/>
      <c r="N60" s="404"/>
      <c r="O60" s="404"/>
      <c r="P60" s="405"/>
      <c r="Q60" s="580">
        <v>1</v>
      </c>
      <c r="R60" s="828" t="s">
        <v>92</v>
      </c>
      <c r="S60" s="829"/>
      <c r="T60" s="829"/>
      <c r="U60" s="829"/>
      <c r="V60" s="829"/>
      <c r="W60" s="830"/>
      <c r="X60" s="580"/>
      <c r="Y60" s="581"/>
      <c r="Z60" s="404"/>
      <c r="AA60" s="404"/>
      <c r="AB60" s="404"/>
      <c r="AC60" s="404"/>
      <c r="AD60" s="405"/>
      <c r="AE60" s="580"/>
      <c r="AF60" s="581"/>
      <c r="AG60" s="404"/>
      <c r="AH60" s="404"/>
      <c r="AI60" s="404"/>
      <c r="AJ60" s="404"/>
      <c r="AK60" s="405"/>
      <c r="AL60" s="580">
        <v>2</v>
      </c>
      <c r="AM60" s="828" t="s">
        <v>92</v>
      </c>
      <c r="AN60" s="829"/>
      <c r="AO60" s="829"/>
      <c r="AP60" s="829"/>
      <c r="AQ60" s="829"/>
      <c r="AR60" s="830"/>
      <c r="AS60" s="580">
        <v>3</v>
      </c>
      <c r="AT60" s="828" t="s">
        <v>93</v>
      </c>
      <c r="AU60" s="829"/>
      <c r="AV60" s="829"/>
      <c r="AW60" s="829"/>
      <c r="AX60" s="829"/>
      <c r="AY60" s="830"/>
      <c r="AZ60" s="446"/>
    </row>
    <row r="61" spans="1:51" ht="27.75" customHeight="1" thickBot="1">
      <c r="A61" s="841" t="s">
        <v>27</v>
      </c>
      <c r="B61" s="850"/>
      <c r="C61" s="582">
        <v>2</v>
      </c>
      <c r="D61" s="831"/>
      <c r="E61" s="829"/>
      <c r="F61" s="829"/>
      <c r="G61" s="829"/>
      <c r="H61" s="829"/>
      <c r="I61" s="830"/>
      <c r="J61" s="750"/>
      <c r="K61" s="751"/>
      <c r="L61" s="751"/>
      <c r="M61" s="751"/>
      <c r="N61" s="751"/>
      <c r="O61" s="751"/>
      <c r="P61" s="752"/>
      <c r="Q61" s="750">
        <v>2</v>
      </c>
      <c r="R61" s="751"/>
      <c r="S61" s="751"/>
      <c r="T61" s="751"/>
      <c r="U61" s="751"/>
      <c r="V61" s="751"/>
      <c r="W61" s="752"/>
      <c r="X61" s="750"/>
      <c r="Y61" s="751"/>
      <c r="Z61" s="751"/>
      <c r="AA61" s="751"/>
      <c r="AB61" s="751"/>
      <c r="AC61" s="751"/>
      <c r="AD61" s="752"/>
      <c r="AE61" s="750"/>
      <c r="AF61" s="751"/>
      <c r="AG61" s="751"/>
      <c r="AH61" s="751"/>
      <c r="AI61" s="751"/>
      <c r="AJ61" s="751"/>
      <c r="AK61" s="752"/>
      <c r="AL61" s="750"/>
      <c r="AM61" s="751"/>
      <c r="AN61" s="751"/>
      <c r="AO61" s="751"/>
      <c r="AP61" s="751"/>
      <c r="AQ61" s="751"/>
      <c r="AR61" s="752"/>
      <c r="AS61" s="750"/>
      <c r="AT61" s="751"/>
      <c r="AU61" s="751"/>
      <c r="AV61" s="751"/>
      <c r="AW61" s="751"/>
      <c r="AX61" s="751"/>
      <c r="AY61" s="752"/>
    </row>
    <row r="62" spans="1:52" ht="21.75" customHeight="1" thickBot="1">
      <c r="A62" s="845" t="s">
        <v>26</v>
      </c>
      <c r="B62" s="846"/>
      <c r="C62" s="583">
        <v>9</v>
      </c>
      <c r="D62" s="750"/>
      <c r="E62" s="751"/>
      <c r="F62" s="751"/>
      <c r="G62" s="751"/>
      <c r="H62" s="751"/>
      <c r="I62" s="751"/>
      <c r="J62" s="751"/>
      <c r="K62" s="751"/>
      <c r="L62" s="751"/>
      <c r="M62" s="751"/>
      <c r="N62" s="751"/>
      <c r="O62" s="751"/>
      <c r="P62" s="751"/>
      <c r="Q62" s="751"/>
      <c r="R62" s="751"/>
      <c r="S62" s="751"/>
      <c r="T62" s="751"/>
      <c r="U62" s="751"/>
      <c r="V62" s="751"/>
      <c r="W62" s="751"/>
      <c r="X62" s="751"/>
      <c r="Y62" s="751"/>
      <c r="Z62" s="751"/>
      <c r="AA62" s="751"/>
      <c r="AB62" s="751"/>
      <c r="AC62" s="751"/>
      <c r="AD62" s="751"/>
      <c r="AE62" s="751"/>
      <c r="AF62" s="751"/>
      <c r="AG62" s="751"/>
      <c r="AH62" s="751"/>
      <c r="AI62" s="751"/>
      <c r="AJ62" s="751"/>
      <c r="AK62" s="751"/>
      <c r="AL62" s="751"/>
      <c r="AM62" s="751"/>
      <c r="AN62" s="751"/>
      <c r="AO62" s="751"/>
      <c r="AP62" s="751"/>
      <c r="AQ62" s="751"/>
      <c r="AR62" s="752"/>
      <c r="AS62" s="750">
        <v>9</v>
      </c>
      <c r="AT62" s="751"/>
      <c r="AU62" s="751"/>
      <c r="AV62" s="751"/>
      <c r="AW62" s="751"/>
      <c r="AX62" s="751"/>
      <c r="AY62" s="752"/>
      <c r="AZ62" s="440"/>
    </row>
    <row r="63" spans="1:52" ht="21.75" customHeight="1" thickBot="1">
      <c r="A63" s="678" t="s">
        <v>11</v>
      </c>
      <c r="B63" s="679"/>
      <c r="C63" s="679"/>
      <c r="D63" s="679"/>
      <c r="E63" s="679"/>
      <c r="F63" s="679"/>
      <c r="G63" s="679"/>
      <c r="H63" s="679"/>
      <c r="I63" s="679"/>
      <c r="J63" s="680">
        <f>SUM(P57,J59:J60,J61)</f>
        <v>30</v>
      </c>
      <c r="K63" s="681"/>
      <c r="L63" s="681"/>
      <c r="M63" s="681"/>
      <c r="N63" s="681"/>
      <c r="O63" s="681"/>
      <c r="P63" s="682"/>
      <c r="Q63" s="680">
        <f>SUM(W57,Q59:Q60,Q61)</f>
        <v>30</v>
      </c>
      <c r="R63" s="681"/>
      <c r="S63" s="681"/>
      <c r="T63" s="681"/>
      <c r="U63" s="681"/>
      <c r="V63" s="681"/>
      <c r="W63" s="682"/>
      <c r="X63" s="680">
        <f>SUM(AD57,X59:X60,X61)</f>
        <v>30</v>
      </c>
      <c r="Y63" s="681"/>
      <c r="Z63" s="681"/>
      <c r="AA63" s="681"/>
      <c r="AB63" s="681"/>
      <c r="AC63" s="681"/>
      <c r="AD63" s="682"/>
      <c r="AE63" s="680">
        <f>SUM(AK57,AE59:AE60,AE61)</f>
        <v>30</v>
      </c>
      <c r="AF63" s="681"/>
      <c r="AG63" s="681"/>
      <c r="AH63" s="681"/>
      <c r="AI63" s="681"/>
      <c r="AJ63" s="681"/>
      <c r="AK63" s="682"/>
      <c r="AL63" s="680">
        <f>SUM(AR57,AL59:AL60,AL61)</f>
        <v>30</v>
      </c>
      <c r="AM63" s="681"/>
      <c r="AN63" s="681"/>
      <c r="AO63" s="681"/>
      <c r="AP63" s="681"/>
      <c r="AQ63" s="681"/>
      <c r="AR63" s="682"/>
      <c r="AS63" s="681">
        <f>SUM(AY57,AS59:AS60,AS62)</f>
        <v>30</v>
      </c>
      <c r="AT63" s="681"/>
      <c r="AU63" s="681"/>
      <c r="AV63" s="681"/>
      <c r="AW63" s="681"/>
      <c r="AX63" s="681"/>
      <c r="AY63" s="682"/>
      <c r="AZ63" s="446"/>
    </row>
    <row r="64" spans="1:51" ht="19.5" customHeight="1" thickBot="1">
      <c r="A64" s="819" t="s">
        <v>20</v>
      </c>
      <c r="B64" s="820"/>
      <c r="C64" s="570">
        <f>SUM(C57,C59:C62)</f>
        <v>180</v>
      </c>
      <c r="D64" s="570">
        <v>2130</v>
      </c>
      <c r="E64" s="570">
        <f>SUM(E57)</f>
        <v>525</v>
      </c>
      <c r="F64" s="571">
        <v>330</v>
      </c>
      <c r="G64" s="571">
        <f aca="true" t="shared" si="20" ref="G64:N64">SUM(G57)</f>
        <v>0</v>
      </c>
      <c r="H64" s="571">
        <f t="shared" si="20"/>
        <v>1215</v>
      </c>
      <c r="I64" s="571">
        <f t="shared" si="20"/>
        <v>60</v>
      </c>
      <c r="J64" s="572">
        <f t="shared" si="20"/>
        <v>120</v>
      </c>
      <c r="K64" s="570">
        <f t="shared" si="20"/>
        <v>30</v>
      </c>
      <c r="L64" s="571">
        <f t="shared" si="20"/>
        <v>0</v>
      </c>
      <c r="M64" s="571">
        <f t="shared" si="20"/>
        <v>225</v>
      </c>
      <c r="N64" s="570">
        <f t="shared" si="20"/>
        <v>0</v>
      </c>
      <c r="O64" s="570"/>
      <c r="P64" s="573">
        <f>SUM(J63)</f>
        <v>30</v>
      </c>
      <c r="Q64" s="572">
        <f>SUM(Q57)</f>
        <v>75</v>
      </c>
      <c r="R64" s="570">
        <f>SUM(R57)</f>
        <v>75</v>
      </c>
      <c r="S64" s="571">
        <f>SUM(S57)</f>
        <v>0</v>
      </c>
      <c r="T64" s="571">
        <f>SUM(T57)</f>
        <v>180</v>
      </c>
      <c r="U64" s="570">
        <f>SUM(U57)</f>
        <v>0</v>
      </c>
      <c r="V64" s="569"/>
      <c r="W64" s="575">
        <f>SUM(Q63)</f>
        <v>30</v>
      </c>
      <c r="X64" s="569">
        <f>SUM(X57)</f>
        <v>165</v>
      </c>
      <c r="Y64" s="570">
        <f>SUM(Y57)</f>
        <v>45</v>
      </c>
      <c r="Z64" s="571">
        <f>SUM(Z57)</f>
        <v>0</v>
      </c>
      <c r="AA64" s="571">
        <f>SUM(AA57)</f>
        <v>240</v>
      </c>
      <c r="AB64" s="570">
        <f>SUM(AB57)</f>
        <v>0</v>
      </c>
      <c r="AC64" s="570"/>
      <c r="AD64" s="573">
        <f>SUM(X63)</f>
        <v>30</v>
      </c>
      <c r="AE64" s="572">
        <f>SUM(AE57)</f>
        <v>75</v>
      </c>
      <c r="AF64" s="570">
        <v>105</v>
      </c>
      <c r="AG64" s="571">
        <f>SUM(AG57)</f>
        <v>0</v>
      </c>
      <c r="AH64" s="571">
        <f>SUM(AH57)</f>
        <v>255</v>
      </c>
      <c r="AI64" s="570">
        <f>SUM(AI57)</f>
        <v>0</v>
      </c>
      <c r="AJ64" s="569"/>
      <c r="AK64" s="575">
        <f>SUM(AE63)</f>
        <v>30</v>
      </c>
      <c r="AL64" s="572">
        <f>SUM(AL57)</f>
        <v>90</v>
      </c>
      <c r="AM64" s="570">
        <f>SUM(AM57)</f>
        <v>15</v>
      </c>
      <c r="AN64" s="571">
        <f>SUM(AN57)</f>
        <v>0</v>
      </c>
      <c r="AO64" s="571">
        <f>SUM(AO57)</f>
        <v>225</v>
      </c>
      <c r="AP64" s="570">
        <f>SUM(AP57)</f>
        <v>30</v>
      </c>
      <c r="AQ64" s="570"/>
      <c r="AR64" s="575">
        <f>SUM(AL63)</f>
        <v>30</v>
      </c>
      <c r="AS64" s="569">
        <f>SUM(AS57)</f>
        <v>0</v>
      </c>
      <c r="AT64" s="570">
        <f>SUM(AT57)</f>
        <v>60</v>
      </c>
      <c r="AU64" s="571">
        <f>SUM(AU57)</f>
        <v>0</v>
      </c>
      <c r="AV64" s="571">
        <f>SUM(AV57)</f>
        <v>90</v>
      </c>
      <c r="AW64" s="571">
        <f>SUM(AW57)</f>
        <v>30</v>
      </c>
      <c r="AX64" s="571"/>
      <c r="AY64" s="575">
        <f>SUM(AS63)</f>
        <v>30</v>
      </c>
    </row>
    <row r="65" spans="1:69" ht="20.25" customHeight="1">
      <c r="A65" s="821" t="s">
        <v>199</v>
      </c>
      <c r="B65" s="821"/>
      <c r="C65" s="821"/>
      <c r="D65" s="821"/>
      <c r="E65" s="821"/>
      <c r="F65" s="821"/>
      <c r="G65" s="821"/>
      <c r="H65" s="821"/>
      <c r="I65" s="821"/>
      <c r="J65" s="821"/>
      <c r="K65" s="821"/>
      <c r="L65" s="821"/>
      <c r="M65" s="821"/>
      <c r="N65" s="821"/>
      <c r="O65" s="821"/>
      <c r="P65" s="821"/>
      <c r="Q65" s="821"/>
      <c r="R65" s="821"/>
      <c r="S65" s="821"/>
      <c r="T65" s="821"/>
      <c r="U65" s="821"/>
      <c r="V65" s="821"/>
      <c r="W65" s="821"/>
      <c r="X65" s="821"/>
      <c r="Y65" s="821"/>
      <c r="Z65" s="821"/>
      <c r="AA65" s="821"/>
      <c r="AB65" s="821"/>
      <c r="AC65" s="821"/>
      <c r="AD65" s="821"/>
      <c r="AE65" s="822"/>
      <c r="AF65" s="822"/>
      <c r="AG65" s="822"/>
      <c r="AH65" s="822"/>
      <c r="AI65" s="822"/>
      <c r="AJ65" s="822"/>
      <c r="AK65" s="822"/>
      <c r="AL65" s="822"/>
      <c r="AM65" s="822"/>
      <c r="AN65" s="822"/>
      <c r="AO65" s="822"/>
      <c r="AP65" s="822"/>
      <c r="AQ65" s="822"/>
      <c r="AR65" s="822"/>
      <c r="AS65" s="822"/>
      <c r="AT65" s="822"/>
      <c r="AU65" s="822"/>
      <c r="AV65" s="822"/>
      <c r="AW65" s="822"/>
      <c r="AX65" s="822"/>
      <c r="AY65" s="585"/>
      <c r="AZ65" s="587"/>
      <c r="BA65" s="587"/>
      <c r="BB65" s="587"/>
      <c r="BC65" s="587"/>
      <c r="BD65" s="587"/>
      <c r="BE65" s="587"/>
      <c r="BF65" s="587"/>
      <c r="BG65" s="587"/>
      <c r="BH65" s="587"/>
      <c r="BI65" s="587"/>
      <c r="BJ65" s="587"/>
      <c r="BK65" s="587"/>
      <c r="BL65" s="587"/>
      <c r="BM65" s="587"/>
      <c r="BN65" s="587"/>
      <c r="BO65" s="587"/>
      <c r="BP65" s="587"/>
      <c r="BQ65" s="587"/>
    </row>
    <row r="66" spans="1:69" ht="19.5" customHeight="1">
      <c r="A66" s="823" t="s">
        <v>196</v>
      </c>
      <c r="B66" s="823"/>
      <c r="C66" s="823"/>
      <c r="D66" s="823"/>
      <c r="E66" s="823"/>
      <c r="F66" s="823"/>
      <c r="G66" s="823"/>
      <c r="H66" s="823"/>
      <c r="I66" s="823"/>
      <c r="J66" s="823"/>
      <c r="K66" s="823"/>
      <c r="L66" s="823"/>
      <c r="M66" s="823"/>
      <c r="N66" s="823"/>
      <c r="O66" s="823"/>
      <c r="P66" s="823"/>
      <c r="Q66" s="823"/>
      <c r="R66" s="823"/>
      <c r="S66" s="823"/>
      <c r="T66" s="823"/>
      <c r="U66" s="823"/>
      <c r="V66" s="823"/>
      <c r="W66" s="823"/>
      <c r="X66" s="823"/>
      <c r="Y66" s="823"/>
      <c r="Z66" s="823"/>
      <c r="AA66" s="823"/>
      <c r="AB66" s="823"/>
      <c r="AC66" s="823"/>
      <c r="AD66" s="823"/>
      <c r="AE66" s="585"/>
      <c r="AF66" s="585"/>
      <c r="AG66" s="585"/>
      <c r="AH66" s="585"/>
      <c r="AI66" s="585"/>
      <c r="AJ66" s="585"/>
      <c r="AK66" s="585"/>
      <c r="AL66" s="586"/>
      <c r="AM66" s="586"/>
      <c r="AN66" s="586"/>
      <c r="AO66" s="586"/>
      <c r="AP66" s="586"/>
      <c r="AQ66" s="586"/>
      <c r="AR66" s="586"/>
      <c r="AS66" s="586"/>
      <c r="AT66" s="586"/>
      <c r="AU66" s="586"/>
      <c r="AV66" s="586"/>
      <c r="AW66" s="585"/>
      <c r="AX66" s="585"/>
      <c r="AY66" s="585"/>
      <c r="AZ66" s="587"/>
      <c r="BA66" s="587"/>
      <c r="BB66" s="587"/>
      <c r="BC66" s="587"/>
      <c r="BD66" s="587"/>
      <c r="BE66" s="587"/>
      <c r="BF66" s="587"/>
      <c r="BG66" s="587"/>
      <c r="BH66" s="587"/>
      <c r="BI66" s="587"/>
      <c r="BJ66" s="587"/>
      <c r="BK66" s="587"/>
      <c r="BL66" s="587"/>
      <c r="BM66" s="587"/>
      <c r="BN66" s="587"/>
      <c r="BO66" s="587"/>
      <c r="BP66" s="587"/>
      <c r="BQ66" s="587"/>
    </row>
    <row r="67" spans="1:51" ht="19.5" customHeight="1">
      <c r="A67" s="823" t="s">
        <v>206</v>
      </c>
      <c r="B67" s="823"/>
      <c r="C67" s="823"/>
      <c r="D67" s="823"/>
      <c r="E67" s="823"/>
      <c r="F67" s="823"/>
      <c r="G67" s="823"/>
      <c r="H67" s="823"/>
      <c r="I67" s="823"/>
      <c r="J67" s="823"/>
      <c r="K67" s="823"/>
      <c r="L67" s="823"/>
      <c r="M67" s="823"/>
      <c r="N67" s="823"/>
      <c r="O67" s="823"/>
      <c r="P67" s="823"/>
      <c r="Q67" s="823"/>
      <c r="R67" s="823"/>
      <c r="S67" s="823"/>
      <c r="T67" s="823"/>
      <c r="U67" s="823"/>
      <c r="V67" s="823"/>
      <c r="W67" s="823"/>
      <c r="X67" s="823"/>
      <c r="Y67" s="823"/>
      <c r="Z67" s="823"/>
      <c r="AA67" s="823"/>
      <c r="AB67" s="823"/>
      <c r="AC67" s="823"/>
      <c r="AD67" s="823"/>
      <c r="AE67" s="652"/>
      <c r="AF67" s="652"/>
      <c r="AG67" s="652"/>
      <c r="AH67" s="652"/>
      <c r="AI67" s="652"/>
      <c r="AJ67" s="652"/>
      <c r="AK67" s="652"/>
      <c r="AL67" s="653"/>
      <c r="AM67" s="653"/>
      <c r="AN67" s="653"/>
      <c r="AO67" s="653"/>
      <c r="AP67" s="653"/>
      <c r="AQ67" s="653"/>
      <c r="AR67" s="653"/>
      <c r="AS67" s="653"/>
      <c r="AT67" s="653"/>
      <c r="AU67" s="653"/>
      <c r="AV67" s="653"/>
      <c r="AW67" s="652"/>
      <c r="AX67" s="652"/>
      <c r="AY67" s="584"/>
    </row>
    <row r="68" spans="1:51" ht="23.25" customHeight="1">
      <c r="A68" s="661" t="s">
        <v>208</v>
      </c>
      <c r="B68" s="662"/>
      <c r="C68" s="662"/>
      <c r="D68" s="662"/>
      <c r="E68" s="662"/>
      <c r="F68" s="662"/>
      <c r="G68" s="662"/>
      <c r="H68" s="916" t="s">
        <v>209</v>
      </c>
      <c r="I68" s="917"/>
      <c r="J68" s="917"/>
      <c r="K68" s="917"/>
      <c r="L68" s="917"/>
      <c r="M68" s="917"/>
      <c r="N68" s="918"/>
      <c r="O68" s="654"/>
      <c r="P68" s="654"/>
      <c r="Q68" s="588"/>
      <c r="R68" s="588"/>
      <c r="S68" s="588"/>
      <c r="T68" s="588"/>
      <c r="U68" s="588"/>
      <c r="V68" s="588"/>
      <c r="W68" s="588"/>
      <c r="X68" s="720"/>
      <c r="Y68" s="824"/>
      <c r="Z68" s="824"/>
      <c r="AA68" s="824"/>
      <c r="AB68" s="824"/>
      <c r="AC68" s="824"/>
      <c r="AD68" s="824"/>
      <c r="AE68" s="824"/>
      <c r="AF68" s="824"/>
      <c r="AG68" s="824"/>
      <c r="AH68" s="824"/>
      <c r="AI68" s="824"/>
      <c r="AJ68" s="655"/>
      <c r="AK68" s="655"/>
      <c r="AL68" s="656"/>
      <c r="AM68" s="657"/>
      <c r="AN68" s="657"/>
      <c r="AO68" s="657"/>
      <c r="AP68" s="657"/>
      <c r="AQ68" s="657"/>
      <c r="AR68" s="657"/>
      <c r="AS68" s="657"/>
      <c r="AT68" s="657"/>
      <c r="AU68" s="657"/>
      <c r="AV68" s="657"/>
      <c r="AW68" s="657"/>
      <c r="AX68" s="657"/>
      <c r="AY68" s="210"/>
    </row>
    <row r="69" spans="2:51" ht="15.75">
      <c r="B69" s="818" t="s">
        <v>207</v>
      </c>
      <c r="C69" s="818"/>
      <c r="D69" s="818"/>
      <c r="E69" s="818"/>
      <c r="F69" s="818"/>
      <c r="G69" s="818"/>
      <c r="H69" s="818"/>
      <c r="I69" s="818"/>
      <c r="J69" s="818"/>
      <c r="K69" s="818"/>
      <c r="L69" s="818"/>
      <c r="M69" s="589"/>
      <c r="N69" s="589"/>
      <c r="O69" s="589"/>
      <c r="P69" s="589"/>
      <c r="Q69" s="144"/>
      <c r="R69" s="144"/>
      <c r="S69" s="144"/>
      <c r="T69" s="144"/>
      <c r="U69" s="144"/>
      <c r="V69" s="144"/>
      <c r="W69" s="144"/>
      <c r="X69" s="144"/>
      <c r="Y69" s="590"/>
      <c r="Z69" s="590"/>
      <c r="AA69" s="590"/>
      <c r="AB69" s="590"/>
      <c r="AC69" s="590"/>
      <c r="AD69" s="590"/>
      <c r="AE69" s="590"/>
      <c r="AF69" s="590"/>
      <c r="AG69" s="590"/>
      <c r="AH69" s="590"/>
      <c r="AI69" s="590"/>
      <c r="AJ69" s="590"/>
      <c r="AK69" s="590"/>
      <c r="AL69" s="144"/>
      <c r="AM69" s="591"/>
      <c r="AN69" s="591"/>
      <c r="AO69" s="591"/>
      <c r="AP69" s="591"/>
      <c r="AQ69" s="591"/>
      <c r="AR69" s="591"/>
      <c r="AS69" s="591"/>
      <c r="AT69" s="591"/>
      <c r="AU69" s="591"/>
      <c r="AV69" s="591"/>
      <c r="AW69" s="591"/>
      <c r="AX69" s="591"/>
      <c r="AY69" s="591"/>
    </row>
    <row r="70" spans="2:51" ht="7.5" customHeight="1" thickBot="1">
      <c r="B70" s="591"/>
      <c r="C70" s="591"/>
      <c r="D70" s="591"/>
      <c r="E70" s="591"/>
      <c r="F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91"/>
      <c r="AS70" s="591"/>
      <c r="AT70" s="591"/>
      <c r="AU70" s="591"/>
      <c r="AV70" s="591"/>
      <c r="AW70" s="591"/>
      <c r="AX70" s="591"/>
      <c r="AY70" s="591"/>
    </row>
    <row r="71" spans="1:51" ht="16.5" customHeight="1">
      <c r="A71" s="592">
        <v>1</v>
      </c>
      <c r="B71" s="386" t="s">
        <v>42</v>
      </c>
      <c r="C71" s="305">
        <v>3</v>
      </c>
      <c r="D71" s="306">
        <v>30</v>
      </c>
      <c r="E71" s="307"/>
      <c r="F71" s="308"/>
      <c r="G71" s="308"/>
      <c r="H71" s="308">
        <v>30</v>
      </c>
      <c r="I71" s="308"/>
      <c r="J71" s="309"/>
      <c r="K71" s="308"/>
      <c r="L71" s="308"/>
      <c r="M71" s="308">
        <v>30</v>
      </c>
      <c r="N71" s="310"/>
      <c r="O71" s="311" t="s">
        <v>34</v>
      </c>
      <c r="P71" s="307">
        <v>3</v>
      </c>
      <c r="Q71" s="309"/>
      <c r="R71" s="308"/>
      <c r="S71" s="308"/>
      <c r="T71" s="308"/>
      <c r="U71" s="310"/>
      <c r="V71" s="310"/>
      <c r="W71" s="312"/>
      <c r="X71" s="307"/>
      <c r="Y71" s="308"/>
      <c r="Z71" s="308"/>
      <c r="AA71" s="308"/>
      <c r="AB71" s="310"/>
      <c r="AC71" s="310"/>
      <c r="AD71" s="307"/>
      <c r="AE71" s="309"/>
      <c r="AF71" s="308"/>
      <c r="AG71" s="308"/>
      <c r="AH71" s="308"/>
      <c r="AI71" s="310"/>
      <c r="AJ71" s="310"/>
      <c r="AK71" s="313"/>
      <c r="AL71" s="307"/>
      <c r="AM71" s="308"/>
      <c r="AN71" s="308"/>
      <c r="AO71" s="308"/>
      <c r="AP71" s="310"/>
      <c r="AQ71" s="310"/>
      <c r="AR71" s="307"/>
      <c r="AS71" s="309"/>
      <c r="AT71" s="308"/>
      <c r="AU71" s="308"/>
      <c r="AV71" s="308"/>
      <c r="AW71" s="308"/>
      <c r="AX71" s="310"/>
      <c r="AY71" s="313"/>
    </row>
    <row r="72" spans="1:51" ht="17.25" customHeight="1">
      <c r="A72" s="593">
        <v>2</v>
      </c>
      <c r="B72" s="387" t="s">
        <v>43</v>
      </c>
      <c r="C72" s="314">
        <v>3</v>
      </c>
      <c r="D72" s="315">
        <v>30</v>
      </c>
      <c r="E72" s="316"/>
      <c r="F72" s="317"/>
      <c r="G72" s="317"/>
      <c r="H72" s="317">
        <v>30</v>
      </c>
      <c r="I72" s="317"/>
      <c r="J72" s="318"/>
      <c r="K72" s="317"/>
      <c r="L72" s="317"/>
      <c r="M72" s="317">
        <v>30</v>
      </c>
      <c r="N72" s="319"/>
      <c r="O72" s="320" t="s">
        <v>34</v>
      </c>
      <c r="P72" s="316">
        <v>3</v>
      </c>
      <c r="Q72" s="318"/>
      <c r="R72" s="317"/>
      <c r="S72" s="317"/>
      <c r="T72" s="317"/>
      <c r="U72" s="319"/>
      <c r="V72" s="319"/>
      <c r="W72" s="321"/>
      <c r="X72" s="322"/>
      <c r="Y72" s="323"/>
      <c r="Z72" s="323"/>
      <c r="AA72" s="323"/>
      <c r="AB72" s="324"/>
      <c r="AC72" s="324"/>
      <c r="AD72" s="322"/>
      <c r="AE72" s="325"/>
      <c r="AF72" s="323"/>
      <c r="AG72" s="323"/>
      <c r="AH72" s="323"/>
      <c r="AI72" s="324"/>
      <c r="AJ72" s="324"/>
      <c r="AK72" s="326"/>
      <c r="AL72" s="322"/>
      <c r="AM72" s="323"/>
      <c r="AN72" s="323"/>
      <c r="AO72" s="323"/>
      <c r="AP72" s="324"/>
      <c r="AQ72" s="324"/>
      <c r="AR72" s="322"/>
      <c r="AS72" s="325"/>
      <c r="AT72" s="323"/>
      <c r="AU72" s="323"/>
      <c r="AV72" s="323"/>
      <c r="AW72" s="323"/>
      <c r="AX72" s="324"/>
      <c r="AY72" s="327"/>
    </row>
    <row r="73" spans="1:51" ht="15.75" customHeight="1">
      <c r="A73" s="593">
        <v>3</v>
      </c>
      <c r="B73" s="388" t="s">
        <v>44</v>
      </c>
      <c r="C73" s="328">
        <v>3</v>
      </c>
      <c r="D73" s="329">
        <v>30</v>
      </c>
      <c r="E73" s="322"/>
      <c r="F73" s="323"/>
      <c r="G73" s="323"/>
      <c r="H73" s="323">
        <v>30</v>
      </c>
      <c r="I73" s="323"/>
      <c r="J73" s="325"/>
      <c r="K73" s="323"/>
      <c r="L73" s="323"/>
      <c r="M73" s="323">
        <v>30</v>
      </c>
      <c r="N73" s="324"/>
      <c r="O73" s="330" t="s">
        <v>34</v>
      </c>
      <c r="P73" s="322">
        <v>3</v>
      </c>
      <c r="Q73" s="325"/>
      <c r="R73" s="323"/>
      <c r="S73" s="323"/>
      <c r="T73" s="323"/>
      <c r="U73" s="324"/>
      <c r="V73" s="324"/>
      <c r="W73" s="326"/>
      <c r="X73" s="322"/>
      <c r="Y73" s="323"/>
      <c r="Z73" s="323"/>
      <c r="AA73" s="323"/>
      <c r="AB73" s="324"/>
      <c r="AC73" s="324"/>
      <c r="AD73" s="322"/>
      <c r="AE73" s="325"/>
      <c r="AF73" s="323"/>
      <c r="AG73" s="323"/>
      <c r="AH73" s="323"/>
      <c r="AI73" s="324"/>
      <c r="AJ73" s="324"/>
      <c r="AK73" s="326"/>
      <c r="AL73" s="322"/>
      <c r="AM73" s="323"/>
      <c r="AN73" s="323"/>
      <c r="AO73" s="323"/>
      <c r="AP73" s="324"/>
      <c r="AQ73" s="324"/>
      <c r="AR73" s="322"/>
      <c r="AS73" s="325"/>
      <c r="AT73" s="323"/>
      <c r="AU73" s="323"/>
      <c r="AV73" s="323"/>
      <c r="AW73" s="323"/>
      <c r="AX73" s="323"/>
      <c r="AY73" s="327"/>
    </row>
    <row r="74" spans="1:51" ht="15">
      <c r="A74" s="593">
        <v>4</v>
      </c>
      <c r="B74" s="388" t="s">
        <v>45</v>
      </c>
      <c r="C74" s="328">
        <v>3</v>
      </c>
      <c r="D74" s="329">
        <v>30</v>
      </c>
      <c r="E74" s="322"/>
      <c r="F74" s="323"/>
      <c r="G74" s="323"/>
      <c r="H74" s="323">
        <v>30</v>
      </c>
      <c r="I74" s="323"/>
      <c r="J74" s="325"/>
      <c r="K74" s="323"/>
      <c r="L74" s="323"/>
      <c r="M74" s="323">
        <v>30</v>
      </c>
      <c r="N74" s="324"/>
      <c r="O74" s="330" t="s">
        <v>34</v>
      </c>
      <c r="P74" s="322">
        <v>3</v>
      </c>
      <c r="Q74" s="325"/>
      <c r="R74" s="323"/>
      <c r="S74" s="323"/>
      <c r="T74" s="323"/>
      <c r="U74" s="324"/>
      <c r="V74" s="324"/>
      <c r="W74" s="326"/>
      <c r="X74" s="322"/>
      <c r="Y74" s="323"/>
      <c r="Z74" s="323"/>
      <c r="AA74" s="323"/>
      <c r="AB74" s="324"/>
      <c r="AC74" s="324"/>
      <c r="AD74" s="322"/>
      <c r="AE74" s="325"/>
      <c r="AF74" s="323"/>
      <c r="AG74" s="323"/>
      <c r="AH74" s="323"/>
      <c r="AI74" s="324"/>
      <c r="AJ74" s="324"/>
      <c r="AK74" s="326"/>
      <c r="AL74" s="322"/>
      <c r="AM74" s="323"/>
      <c r="AN74" s="323"/>
      <c r="AO74" s="323"/>
      <c r="AP74" s="324"/>
      <c r="AQ74" s="324"/>
      <c r="AR74" s="322"/>
      <c r="AS74" s="325"/>
      <c r="AT74" s="323"/>
      <c r="AU74" s="323"/>
      <c r="AV74" s="323"/>
      <c r="AW74" s="323"/>
      <c r="AX74" s="323"/>
      <c r="AY74" s="327"/>
    </row>
    <row r="75" spans="1:51" ht="15">
      <c r="A75" s="593">
        <v>5</v>
      </c>
      <c r="B75" s="388" t="s">
        <v>46</v>
      </c>
      <c r="C75" s="328">
        <v>3</v>
      </c>
      <c r="D75" s="329">
        <v>30</v>
      </c>
      <c r="E75" s="322"/>
      <c r="F75" s="323"/>
      <c r="G75" s="323"/>
      <c r="H75" s="323">
        <v>30</v>
      </c>
      <c r="I75" s="323"/>
      <c r="J75" s="325"/>
      <c r="K75" s="323"/>
      <c r="L75" s="323"/>
      <c r="M75" s="323">
        <v>30</v>
      </c>
      <c r="N75" s="324"/>
      <c r="O75" s="330" t="s">
        <v>34</v>
      </c>
      <c r="P75" s="322">
        <v>3</v>
      </c>
      <c r="Q75" s="325"/>
      <c r="R75" s="323"/>
      <c r="S75" s="323"/>
      <c r="T75" s="323"/>
      <c r="U75" s="324"/>
      <c r="V75" s="324"/>
      <c r="W75" s="326"/>
      <c r="X75" s="322"/>
      <c r="Y75" s="323"/>
      <c r="Z75" s="323"/>
      <c r="AA75" s="323"/>
      <c r="AB75" s="324"/>
      <c r="AC75" s="324"/>
      <c r="AD75" s="322"/>
      <c r="AE75" s="325"/>
      <c r="AF75" s="323"/>
      <c r="AG75" s="323"/>
      <c r="AH75" s="323"/>
      <c r="AI75" s="324"/>
      <c r="AJ75" s="324"/>
      <c r="AK75" s="326"/>
      <c r="AL75" s="322"/>
      <c r="AM75" s="323"/>
      <c r="AN75" s="323"/>
      <c r="AO75" s="323"/>
      <c r="AP75" s="324"/>
      <c r="AQ75" s="324"/>
      <c r="AR75" s="322"/>
      <c r="AS75" s="325"/>
      <c r="AT75" s="323"/>
      <c r="AU75" s="323"/>
      <c r="AV75" s="323"/>
      <c r="AW75" s="323"/>
      <c r="AX75" s="323"/>
      <c r="AY75" s="327"/>
    </row>
    <row r="76" spans="1:51" ht="15">
      <c r="A76" s="593">
        <v>6</v>
      </c>
      <c r="B76" s="388" t="s">
        <v>47</v>
      </c>
      <c r="C76" s="328">
        <v>3</v>
      </c>
      <c r="D76" s="329">
        <v>30</v>
      </c>
      <c r="E76" s="322"/>
      <c r="F76" s="323"/>
      <c r="G76" s="323"/>
      <c r="H76" s="323">
        <v>30</v>
      </c>
      <c r="I76" s="323"/>
      <c r="J76" s="325"/>
      <c r="K76" s="323"/>
      <c r="L76" s="323"/>
      <c r="M76" s="323">
        <v>30</v>
      </c>
      <c r="N76" s="324"/>
      <c r="O76" s="330" t="s">
        <v>34</v>
      </c>
      <c r="P76" s="322">
        <v>3</v>
      </c>
      <c r="Q76" s="325"/>
      <c r="R76" s="323"/>
      <c r="S76" s="323"/>
      <c r="T76" s="323"/>
      <c r="U76" s="324"/>
      <c r="V76" s="324"/>
      <c r="W76" s="326"/>
      <c r="X76" s="322"/>
      <c r="Y76" s="323"/>
      <c r="Z76" s="323"/>
      <c r="AA76" s="323"/>
      <c r="AB76" s="324"/>
      <c r="AC76" s="324"/>
      <c r="AD76" s="322"/>
      <c r="AE76" s="325"/>
      <c r="AF76" s="323"/>
      <c r="AG76" s="323"/>
      <c r="AH76" s="323"/>
      <c r="AI76" s="324"/>
      <c r="AJ76" s="324"/>
      <c r="AK76" s="326"/>
      <c r="AL76" s="322"/>
      <c r="AM76" s="323"/>
      <c r="AN76" s="323"/>
      <c r="AO76" s="323"/>
      <c r="AP76" s="324"/>
      <c r="AQ76" s="324"/>
      <c r="AR76" s="322"/>
      <c r="AS76" s="325"/>
      <c r="AT76" s="323"/>
      <c r="AU76" s="323"/>
      <c r="AV76" s="323"/>
      <c r="AW76" s="323"/>
      <c r="AX76" s="323"/>
      <c r="AY76" s="327"/>
    </row>
    <row r="77" spans="1:51" ht="15">
      <c r="A77" s="593">
        <v>7</v>
      </c>
      <c r="B77" s="388" t="s">
        <v>48</v>
      </c>
      <c r="C77" s="328">
        <v>3</v>
      </c>
      <c r="D77" s="329">
        <v>30</v>
      </c>
      <c r="E77" s="322"/>
      <c r="F77" s="323"/>
      <c r="G77" s="323"/>
      <c r="H77" s="323">
        <v>30</v>
      </c>
      <c r="I77" s="323"/>
      <c r="J77" s="325"/>
      <c r="K77" s="323"/>
      <c r="L77" s="323"/>
      <c r="M77" s="323">
        <v>30</v>
      </c>
      <c r="N77" s="324"/>
      <c r="O77" s="330" t="s">
        <v>34</v>
      </c>
      <c r="P77" s="322">
        <v>3</v>
      </c>
      <c r="Q77" s="325"/>
      <c r="R77" s="323"/>
      <c r="S77" s="323"/>
      <c r="T77" s="323"/>
      <c r="U77" s="324"/>
      <c r="V77" s="324"/>
      <c r="W77" s="326"/>
      <c r="X77" s="322"/>
      <c r="Y77" s="323"/>
      <c r="Z77" s="323"/>
      <c r="AA77" s="323"/>
      <c r="AB77" s="324"/>
      <c r="AC77" s="324"/>
      <c r="AD77" s="322"/>
      <c r="AE77" s="325"/>
      <c r="AF77" s="323"/>
      <c r="AG77" s="323"/>
      <c r="AH77" s="323"/>
      <c r="AI77" s="324"/>
      <c r="AJ77" s="324"/>
      <c r="AK77" s="326"/>
      <c r="AL77" s="322"/>
      <c r="AM77" s="323"/>
      <c r="AN77" s="323"/>
      <c r="AO77" s="323"/>
      <c r="AP77" s="324"/>
      <c r="AQ77" s="324"/>
      <c r="AR77" s="322"/>
      <c r="AS77" s="325"/>
      <c r="AT77" s="323"/>
      <c r="AU77" s="323"/>
      <c r="AV77" s="323"/>
      <c r="AW77" s="323"/>
      <c r="AX77" s="323"/>
      <c r="AY77" s="327"/>
    </row>
    <row r="78" spans="1:51" ht="15.75" customHeight="1">
      <c r="A78" s="593">
        <v>8</v>
      </c>
      <c r="B78" s="388" t="s">
        <v>49</v>
      </c>
      <c r="C78" s="328">
        <v>3</v>
      </c>
      <c r="D78" s="329">
        <v>30</v>
      </c>
      <c r="E78" s="322"/>
      <c r="F78" s="323"/>
      <c r="G78" s="323"/>
      <c r="H78" s="323">
        <v>30</v>
      </c>
      <c r="I78" s="323"/>
      <c r="J78" s="325"/>
      <c r="K78" s="323"/>
      <c r="L78" s="323"/>
      <c r="M78" s="323">
        <v>30</v>
      </c>
      <c r="N78" s="324"/>
      <c r="O78" s="330" t="s">
        <v>34</v>
      </c>
      <c r="P78" s="322">
        <v>3</v>
      </c>
      <c r="Q78" s="325"/>
      <c r="R78" s="323"/>
      <c r="S78" s="323"/>
      <c r="T78" s="323"/>
      <c r="U78" s="324"/>
      <c r="V78" s="324"/>
      <c r="W78" s="326"/>
      <c r="X78" s="322"/>
      <c r="Y78" s="323"/>
      <c r="Z78" s="323"/>
      <c r="AA78" s="323"/>
      <c r="AB78" s="324"/>
      <c r="AC78" s="324"/>
      <c r="AD78" s="322"/>
      <c r="AE78" s="325"/>
      <c r="AF78" s="323"/>
      <c r="AG78" s="323"/>
      <c r="AH78" s="323"/>
      <c r="AI78" s="324"/>
      <c r="AJ78" s="324"/>
      <c r="AK78" s="326"/>
      <c r="AL78" s="322"/>
      <c r="AM78" s="323"/>
      <c r="AN78" s="323"/>
      <c r="AO78" s="323"/>
      <c r="AP78" s="324"/>
      <c r="AQ78" s="324"/>
      <c r="AR78" s="322"/>
      <c r="AS78" s="325"/>
      <c r="AT78" s="323"/>
      <c r="AU78" s="323"/>
      <c r="AV78" s="323"/>
      <c r="AW78" s="323"/>
      <c r="AX78" s="323"/>
      <c r="AY78" s="327"/>
    </row>
    <row r="79" spans="1:51" ht="15">
      <c r="A79" s="593">
        <v>9</v>
      </c>
      <c r="B79" s="388" t="s">
        <v>50</v>
      </c>
      <c r="C79" s="328">
        <v>3</v>
      </c>
      <c r="D79" s="329">
        <v>30</v>
      </c>
      <c r="E79" s="322"/>
      <c r="F79" s="323"/>
      <c r="G79" s="323"/>
      <c r="H79" s="323">
        <v>30</v>
      </c>
      <c r="I79" s="323"/>
      <c r="J79" s="325"/>
      <c r="K79" s="323"/>
      <c r="L79" s="323"/>
      <c r="M79" s="323">
        <v>30</v>
      </c>
      <c r="N79" s="324"/>
      <c r="O79" s="330" t="s">
        <v>34</v>
      </c>
      <c r="P79" s="322">
        <v>3</v>
      </c>
      <c r="Q79" s="325"/>
      <c r="R79" s="323"/>
      <c r="S79" s="323"/>
      <c r="T79" s="323"/>
      <c r="U79" s="324"/>
      <c r="V79" s="324"/>
      <c r="W79" s="326"/>
      <c r="X79" s="322"/>
      <c r="Y79" s="323"/>
      <c r="Z79" s="323"/>
      <c r="AA79" s="323"/>
      <c r="AB79" s="324"/>
      <c r="AC79" s="324"/>
      <c r="AD79" s="322"/>
      <c r="AE79" s="325"/>
      <c r="AF79" s="323"/>
      <c r="AG79" s="323"/>
      <c r="AH79" s="323"/>
      <c r="AI79" s="324"/>
      <c r="AJ79" s="324"/>
      <c r="AK79" s="326"/>
      <c r="AL79" s="322"/>
      <c r="AM79" s="323"/>
      <c r="AN79" s="323"/>
      <c r="AO79" s="323"/>
      <c r="AP79" s="324"/>
      <c r="AQ79" s="324"/>
      <c r="AR79" s="322"/>
      <c r="AS79" s="325"/>
      <c r="AT79" s="323"/>
      <c r="AU79" s="323"/>
      <c r="AV79" s="323"/>
      <c r="AW79" s="323"/>
      <c r="AX79" s="323"/>
      <c r="AY79" s="327"/>
    </row>
    <row r="80" spans="1:51" ht="15">
      <c r="A80" s="593">
        <v>10</v>
      </c>
      <c r="B80" s="389" t="s">
        <v>51</v>
      </c>
      <c r="C80" s="253">
        <v>3</v>
      </c>
      <c r="D80" s="238">
        <v>30</v>
      </c>
      <c r="E80" s="239"/>
      <c r="F80" s="240"/>
      <c r="G80" s="240"/>
      <c r="H80" s="240">
        <v>30</v>
      </c>
      <c r="I80" s="240"/>
      <c r="J80" s="241"/>
      <c r="K80" s="240"/>
      <c r="L80" s="240"/>
      <c r="M80" s="240"/>
      <c r="N80" s="242"/>
      <c r="O80" s="243"/>
      <c r="P80" s="239"/>
      <c r="Q80" s="241"/>
      <c r="R80" s="240"/>
      <c r="S80" s="240"/>
      <c r="T80" s="240">
        <v>30</v>
      </c>
      <c r="U80" s="242"/>
      <c r="V80" s="242" t="s">
        <v>34</v>
      </c>
      <c r="W80" s="237">
        <v>3</v>
      </c>
      <c r="X80" s="239"/>
      <c r="Y80" s="240"/>
      <c r="Z80" s="240"/>
      <c r="AA80" s="240"/>
      <c r="AB80" s="242"/>
      <c r="AC80" s="242"/>
      <c r="AD80" s="239"/>
      <c r="AE80" s="241"/>
      <c r="AF80" s="240"/>
      <c r="AG80" s="240"/>
      <c r="AH80" s="240"/>
      <c r="AI80" s="242"/>
      <c r="AJ80" s="242"/>
      <c r="AK80" s="237"/>
      <c r="AL80" s="239"/>
      <c r="AM80" s="240"/>
      <c r="AN80" s="240"/>
      <c r="AO80" s="240"/>
      <c r="AP80" s="242"/>
      <c r="AQ80" s="242"/>
      <c r="AR80" s="239"/>
      <c r="AS80" s="241"/>
      <c r="AT80" s="240"/>
      <c r="AU80" s="240"/>
      <c r="AV80" s="240"/>
      <c r="AW80" s="240"/>
      <c r="AX80" s="240"/>
      <c r="AY80" s="244"/>
    </row>
    <row r="81" spans="1:51" ht="15">
      <c r="A81" s="593">
        <v>11</v>
      </c>
      <c r="B81" s="389" t="s">
        <v>191</v>
      </c>
      <c r="C81" s="253">
        <v>3</v>
      </c>
      <c r="D81" s="238">
        <v>30</v>
      </c>
      <c r="E81" s="239"/>
      <c r="F81" s="240"/>
      <c r="G81" s="240"/>
      <c r="H81" s="240">
        <v>30</v>
      </c>
      <c r="I81" s="240"/>
      <c r="J81" s="241"/>
      <c r="K81" s="240"/>
      <c r="L81" s="240"/>
      <c r="M81" s="240"/>
      <c r="N81" s="242"/>
      <c r="O81" s="243"/>
      <c r="P81" s="239"/>
      <c r="Q81" s="241"/>
      <c r="R81" s="240"/>
      <c r="S81" s="240"/>
      <c r="T81" s="240">
        <v>30</v>
      </c>
      <c r="U81" s="242"/>
      <c r="V81" s="242" t="s">
        <v>34</v>
      </c>
      <c r="W81" s="237">
        <v>3</v>
      </c>
      <c r="X81" s="239"/>
      <c r="Y81" s="240"/>
      <c r="Z81" s="240"/>
      <c r="AA81" s="240"/>
      <c r="AB81" s="242"/>
      <c r="AC81" s="242"/>
      <c r="AD81" s="239"/>
      <c r="AE81" s="241"/>
      <c r="AF81" s="240"/>
      <c r="AG81" s="240"/>
      <c r="AH81" s="240"/>
      <c r="AI81" s="242"/>
      <c r="AJ81" s="242"/>
      <c r="AK81" s="237"/>
      <c r="AL81" s="239"/>
      <c r="AM81" s="240"/>
      <c r="AN81" s="240"/>
      <c r="AO81" s="240"/>
      <c r="AP81" s="242"/>
      <c r="AQ81" s="242"/>
      <c r="AR81" s="239"/>
      <c r="AS81" s="241"/>
      <c r="AT81" s="240"/>
      <c r="AU81" s="240"/>
      <c r="AV81" s="240"/>
      <c r="AW81" s="240"/>
      <c r="AX81" s="240"/>
      <c r="AY81" s="244"/>
    </row>
    <row r="82" spans="1:51" ht="15">
      <c r="A82" s="593">
        <v>12</v>
      </c>
      <c r="B82" s="389" t="s">
        <v>52</v>
      </c>
      <c r="C82" s="237">
        <v>3</v>
      </c>
      <c r="D82" s="238">
        <v>30</v>
      </c>
      <c r="E82" s="239"/>
      <c r="F82" s="240"/>
      <c r="G82" s="240"/>
      <c r="H82" s="240">
        <v>30</v>
      </c>
      <c r="I82" s="240"/>
      <c r="J82" s="241"/>
      <c r="K82" s="240"/>
      <c r="L82" s="240"/>
      <c r="M82" s="240"/>
      <c r="N82" s="242"/>
      <c r="O82" s="243"/>
      <c r="P82" s="239"/>
      <c r="Q82" s="241"/>
      <c r="R82" s="240"/>
      <c r="S82" s="240"/>
      <c r="T82" s="240">
        <v>30</v>
      </c>
      <c r="U82" s="242"/>
      <c r="V82" s="242" t="s">
        <v>34</v>
      </c>
      <c r="W82" s="237">
        <v>3</v>
      </c>
      <c r="X82" s="239"/>
      <c r="Y82" s="240"/>
      <c r="Z82" s="240"/>
      <c r="AA82" s="240"/>
      <c r="AB82" s="242"/>
      <c r="AC82" s="242"/>
      <c r="AD82" s="239"/>
      <c r="AE82" s="241"/>
      <c r="AF82" s="240"/>
      <c r="AG82" s="240"/>
      <c r="AH82" s="240"/>
      <c r="AI82" s="242"/>
      <c r="AJ82" s="242"/>
      <c r="AK82" s="237"/>
      <c r="AL82" s="239"/>
      <c r="AM82" s="240"/>
      <c r="AN82" s="240"/>
      <c r="AO82" s="240"/>
      <c r="AP82" s="242"/>
      <c r="AQ82" s="242"/>
      <c r="AR82" s="239"/>
      <c r="AS82" s="241"/>
      <c r="AT82" s="240"/>
      <c r="AU82" s="240"/>
      <c r="AV82" s="240"/>
      <c r="AW82" s="240"/>
      <c r="AX82" s="240"/>
      <c r="AY82" s="244"/>
    </row>
    <row r="83" spans="1:51" ht="15">
      <c r="A83" s="593">
        <v>13</v>
      </c>
      <c r="B83" s="389" t="s">
        <v>127</v>
      </c>
      <c r="C83" s="237">
        <v>3</v>
      </c>
      <c r="D83" s="238">
        <v>30</v>
      </c>
      <c r="E83" s="239"/>
      <c r="F83" s="240"/>
      <c r="G83" s="240"/>
      <c r="H83" s="240">
        <v>30</v>
      </c>
      <c r="I83" s="240"/>
      <c r="J83" s="241"/>
      <c r="K83" s="240"/>
      <c r="L83" s="240"/>
      <c r="M83" s="240"/>
      <c r="N83" s="242"/>
      <c r="O83" s="243"/>
      <c r="P83" s="239"/>
      <c r="Q83" s="241"/>
      <c r="R83" s="240"/>
      <c r="S83" s="240"/>
      <c r="T83" s="240">
        <v>30</v>
      </c>
      <c r="U83" s="242"/>
      <c r="V83" s="242" t="s">
        <v>34</v>
      </c>
      <c r="W83" s="237">
        <v>3</v>
      </c>
      <c r="X83" s="239"/>
      <c r="Y83" s="240"/>
      <c r="Z83" s="240"/>
      <c r="AA83" s="240"/>
      <c r="AB83" s="242"/>
      <c r="AC83" s="242"/>
      <c r="AD83" s="239"/>
      <c r="AE83" s="241"/>
      <c r="AF83" s="240"/>
      <c r="AG83" s="240"/>
      <c r="AH83" s="240"/>
      <c r="AI83" s="242"/>
      <c r="AJ83" s="242"/>
      <c r="AK83" s="237"/>
      <c r="AL83" s="239"/>
      <c r="AM83" s="240"/>
      <c r="AN83" s="240"/>
      <c r="AO83" s="240"/>
      <c r="AP83" s="242"/>
      <c r="AQ83" s="242"/>
      <c r="AR83" s="239"/>
      <c r="AS83" s="241"/>
      <c r="AT83" s="240"/>
      <c r="AU83" s="240"/>
      <c r="AV83" s="240"/>
      <c r="AW83" s="240"/>
      <c r="AX83" s="240"/>
      <c r="AY83" s="244"/>
    </row>
    <row r="84" spans="1:51" ht="15">
      <c r="A84" s="593">
        <v>14</v>
      </c>
      <c r="B84" s="389" t="s">
        <v>53</v>
      </c>
      <c r="C84" s="237">
        <v>3</v>
      </c>
      <c r="D84" s="238">
        <v>30</v>
      </c>
      <c r="E84" s="239"/>
      <c r="F84" s="240"/>
      <c r="G84" s="240"/>
      <c r="H84" s="240">
        <v>30</v>
      </c>
      <c r="I84" s="240"/>
      <c r="J84" s="241"/>
      <c r="K84" s="240"/>
      <c r="L84" s="240"/>
      <c r="M84" s="240"/>
      <c r="N84" s="242"/>
      <c r="O84" s="243"/>
      <c r="P84" s="239"/>
      <c r="Q84" s="241"/>
      <c r="R84" s="240"/>
      <c r="S84" s="240"/>
      <c r="T84" s="240">
        <v>30</v>
      </c>
      <c r="U84" s="242"/>
      <c r="V84" s="242" t="s">
        <v>34</v>
      </c>
      <c r="W84" s="237">
        <v>3</v>
      </c>
      <c r="X84" s="239"/>
      <c r="Y84" s="240"/>
      <c r="Z84" s="240"/>
      <c r="AA84" s="240"/>
      <c r="AB84" s="242"/>
      <c r="AC84" s="242"/>
      <c r="AD84" s="239"/>
      <c r="AE84" s="241"/>
      <c r="AF84" s="240"/>
      <c r="AG84" s="240"/>
      <c r="AH84" s="240"/>
      <c r="AI84" s="242"/>
      <c r="AJ84" s="242"/>
      <c r="AK84" s="237"/>
      <c r="AL84" s="239"/>
      <c r="AM84" s="240"/>
      <c r="AN84" s="240"/>
      <c r="AO84" s="240"/>
      <c r="AP84" s="242"/>
      <c r="AQ84" s="242"/>
      <c r="AR84" s="239"/>
      <c r="AS84" s="241"/>
      <c r="AT84" s="240"/>
      <c r="AU84" s="240"/>
      <c r="AV84" s="240"/>
      <c r="AW84" s="240"/>
      <c r="AX84" s="240"/>
      <c r="AY84" s="244"/>
    </row>
    <row r="85" spans="1:51" ht="15">
      <c r="A85" s="593">
        <v>15</v>
      </c>
      <c r="B85" s="389" t="s">
        <v>54</v>
      </c>
      <c r="C85" s="237">
        <v>3</v>
      </c>
      <c r="D85" s="238">
        <v>30</v>
      </c>
      <c r="E85" s="239"/>
      <c r="F85" s="240"/>
      <c r="G85" s="240"/>
      <c r="H85" s="240">
        <v>30</v>
      </c>
      <c r="I85" s="240"/>
      <c r="J85" s="241"/>
      <c r="K85" s="240"/>
      <c r="L85" s="240"/>
      <c r="M85" s="240"/>
      <c r="N85" s="242"/>
      <c r="O85" s="243"/>
      <c r="P85" s="239"/>
      <c r="Q85" s="241"/>
      <c r="R85" s="240"/>
      <c r="S85" s="240"/>
      <c r="T85" s="240">
        <v>30</v>
      </c>
      <c r="U85" s="242"/>
      <c r="V85" s="242" t="s">
        <v>34</v>
      </c>
      <c r="W85" s="237">
        <v>3</v>
      </c>
      <c r="X85" s="239"/>
      <c r="Y85" s="240"/>
      <c r="Z85" s="240"/>
      <c r="AA85" s="240"/>
      <c r="AB85" s="242"/>
      <c r="AC85" s="242"/>
      <c r="AD85" s="239"/>
      <c r="AE85" s="241"/>
      <c r="AF85" s="240"/>
      <c r="AG85" s="240"/>
      <c r="AH85" s="240"/>
      <c r="AI85" s="242"/>
      <c r="AJ85" s="242"/>
      <c r="AK85" s="237"/>
      <c r="AL85" s="239"/>
      <c r="AM85" s="240"/>
      <c r="AN85" s="240"/>
      <c r="AO85" s="240"/>
      <c r="AP85" s="242"/>
      <c r="AQ85" s="242"/>
      <c r="AR85" s="239"/>
      <c r="AS85" s="241"/>
      <c r="AT85" s="240"/>
      <c r="AU85" s="240"/>
      <c r="AV85" s="240"/>
      <c r="AW85" s="240"/>
      <c r="AX85" s="240"/>
      <c r="AY85" s="244"/>
    </row>
    <row r="86" spans="1:51" ht="19.5" customHeight="1">
      <c r="A86" s="593">
        <v>16</v>
      </c>
      <c r="B86" s="389" t="s">
        <v>55</v>
      </c>
      <c r="C86" s="237">
        <v>3</v>
      </c>
      <c r="D86" s="238">
        <v>30</v>
      </c>
      <c r="E86" s="239"/>
      <c r="F86" s="240"/>
      <c r="G86" s="240"/>
      <c r="H86" s="240">
        <v>30</v>
      </c>
      <c r="I86" s="240"/>
      <c r="J86" s="241"/>
      <c r="K86" s="240"/>
      <c r="L86" s="240"/>
      <c r="M86" s="240"/>
      <c r="N86" s="242"/>
      <c r="O86" s="243"/>
      <c r="P86" s="239"/>
      <c r="Q86" s="241"/>
      <c r="R86" s="240"/>
      <c r="S86" s="240"/>
      <c r="T86" s="240">
        <v>30</v>
      </c>
      <c r="U86" s="242"/>
      <c r="V86" s="242" t="s">
        <v>34</v>
      </c>
      <c r="W86" s="237">
        <v>3</v>
      </c>
      <c r="X86" s="239"/>
      <c r="Y86" s="240"/>
      <c r="Z86" s="240"/>
      <c r="AA86" s="240"/>
      <c r="AB86" s="242"/>
      <c r="AC86" s="242"/>
      <c r="AD86" s="239"/>
      <c r="AE86" s="241"/>
      <c r="AF86" s="240"/>
      <c r="AG86" s="240"/>
      <c r="AH86" s="240"/>
      <c r="AI86" s="242"/>
      <c r="AJ86" s="242"/>
      <c r="AK86" s="237"/>
      <c r="AL86" s="239"/>
      <c r="AM86" s="240"/>
      <c r="AN86" s="240"/>
      <c r="AO86" s="240"/>
      <c r="AP86" s="242"/>
      <c r="AQ86" s="242"/>
      <c r="AR86" s="239"/>
      <c r="AS86" s="241"/>
      <c r="AT86" s="240"/>
      <c r="AU86" s="240"/>
      <c r="AV86" s="240"/>
      <c r="AW86" s="240"/>
      <c r="AX86" s="240"/>
      <c r="AY86" s="244"/>
    </row>
    <row r="87" spans="1:51" ht="15">
      <c r="A87" s="593">
        <v>17</v>
      </c>
      <c r="B87" s="389" t="s">
        <v>56</v>
      </c>
      <c r="C87" s="237">
        <v>3</v>
      </c>
      <c r="D87" s="238">
        <v>30</v>
      </c>
      <c r="E87" s="239"/>
      <c r="F87" s="240"/>
      <c r="G87" s="240"/>
      <c r="H87" s="240">
        <v>30</v>
      </c>
      <c r="I87" s="240"/>
      <c r="J87" s="241"/>
      <c r="K87" s="240"/>
      <c r="L87" s="240"/>
      <c r="M87" s="240"/>
      <c r="N87" s="242"/>
      <c r="O87" s="243"/>
      <c r="P87" s="239"/>
      <c r="Q87" s="241"/>
      <c r="R87" s="240"/>
      <c r="S87" s="240"/>
      <c r="T87" s="240">
        <v>30</v>
      </c>
      <c r="U87" s="242"/>
      <c r="V87" s="242" t="s">
        <v>34</v>
      </c>
      <c r="W87" s="237">
        <v>3</v>
      </c>
      <c r="X87" s="239"/>
      <c r="Y87" s="240"/>
      <c r="Z87" s="240"/>
      <c r="AA87" s="240"/>
      <c r="AB87" s="242"/>
      <c r="AC87" s="242"/>
      <c r="AD87" s="239"/>
      <c r="AE87" s="241"/>
      <c r="AF87" s="240"/>
      <c r="AG87" s="240"/>
      <c r="AH87" s="240"/>
      <c r="AI87" s="242"/>
      <c r="AJ87" s="242"/>
      <c r="AK87" s="237"/>
      <c r="AL87" s="239"/>
      <c r="AM87" s="240"/>
      <c r="AN87" s="240"/>
      <c r="AO87" s="240"/>
      <c r="AP87" s="242"/>
      <c r="AQ87" s="242"/>
      <c r="AR87" s="239"/>
      <c r="AS87" s="241"/>
      <c r="AT87" s="240"/>
      <c r="AU87" s="240"/>
      <c r="AV87" s="240"/>
      <c r="AW87" s="240"/>
      <c r="AX87" s="240"/>
      <c r="AY87" s="244"/>
    </row>
    <row r="88" spans="1:51" ht="15">
      <c r="A88" s="593">
        <v>18</v>
      </c>
      <c r="B88" s="389" t="s">
        <v>57</v>
      </c>
      <c r="C88" s="237">
        <v>3</v>
      </c>
      <c r="D88" s="238">
        <v>30</v>
      </c>
      <c r="E88" s="239"/>
      <c r="F88" s="240"/>
      <c r="G88" s="240"/>
      <c r="H88" s="240">
        <v>30</v>
      </c>
      <c r="I88" s="240"/>
      <c r="J88" s="241"/>
      <c r="K88" s="240"/>
      <c r="L88" s="240"/>
      <c r="M88" s="240"/>
      <c r="N88" s="242"/>
      <c r="O88" s="243"/>
      <c r="P88" s="239"/>
      <c r="Q88" s="241"/>
      <c r="R88" s="240"/>
      <c r="S88" s="240"/>
      <c r="T88" s="240">
        <v>30</v>
      </c>
      <c r="U88" s="242"/>
      <c r="V88" s="242" t="s">
        <v>34</v>
      </c>
      <c r="W88" s="237">
        <v>3</v>
      </c>
      <c r="X88" s="239"/>
      <c r="Y88" s="240"/>
      <c r="Z88" s="240"/>
      <c r="AA88" s="240"/>
      <c r="AB88" s="242"/>
      <c r="AC88" s="242"/>
      <c r="AD88" s="239"/>
      <c r="AE88" s="241"/>
      <c r="AF88" s="240"/>
      <c r="AG88" s="240"/>
      <c r="AH88" s="240"/>
      <c r="AI88" s="242"/>
      <c r="AJ88" s="242"/>
      <c r="AK88" s="237"/>
      <c r="AL88" s="239"/>
      <c r="AM88" s="240"/>
      <c r="AN88" s="240"/>
      <c r="AO88" s="240"/>
      <c r="AP88" s="242"/>
      <c r="AQ88" s="242"/>
      <c r="AR88" s="239"/>
      <c r="AS88" s="241"/>
      <c r="AT88" s="240"/>
      <c r="AU88" s="240"/>
      <c r="AV88" s="240"/>
      <c r="AW88" s="240"/>
      <c r="AX88" s="240"/>
      <c r="AY88" s="244"/>
    </row>
    <row r="89" spans="1:51" ht="15.75" customHeight="1">
      <c r="A89" s="593">
        <v>19</v>
      </c>
      <c r="B89" s="388" t="s">
        <v>192</v>
      </c>
      <c r="C89" s="326">
        <v>2</v>
      </c>
      <c r="D89" s="329">
        <v>30</v>
      </c>
      <c r="E89" s="322"/>
      <c r="F89" s="323"/>
      <c r="G89" s="323"/>
      <c r="H89" s="323">
        <v>30</v>
      </c>
      <c r="I89" s="323"/>
      <c r="J89" s="325"/>
      <c r="K89" s="323"/>
      <c r="L89" s="323"/>
      <c r="M89" s="323"/>
      <c r="N89" s="324"/>
      <c r="O89" s="330"/>
      <c r="P89" s="322"/>
      <c r="Q89" s="325"/>
      <c r="R89" s="323"/>
      <c r="S89" s="323"/>
      <c r="T89" s="323"/>
      <c r="U89" s="324"/>
      <c r="V89" s="324"/>
      <c r="W89" s="326"/>
      <c r="X89" s="322"/>
      <c r="Y89" s="323"/>
      <c r="Z89" s="323"/>
      <c r="AA89" s="323">
        <v>30</v>
      </c>
      <c r="AB89" s="324"/>
      <c r="AC89" s="324" t="s">
        <v>34</v>
      </c>
      <c r="AD89" s="322">
        <v>2</v>
      </c>
      <c r="AE89" s="325"/>
      <c r="AF89" s="323"/>
      <c r="AG89" s="323"/>
      <c r="AH89" s="323"/>
      <c r="AI89" s="324"/>
      <c r="AJ89" s="324"/>
      <c r="AK89" s="326"/>
      <c r="AL89" s="322"/>
      <c r="AM89" s="323"/>
      <c r="AN89" s="323"/>
      <c r="AO89" s="323"/>
      <c r="AP89" s="324"/>
      <c r="AQ89" s="324"/>
      <c r="AR89" s="322"/>
      <c r="AS89" s="325"/>
      <c r="AT89" s="323"/>
      <c r="AU89" s="323"/>
      <c r="AV89" s="323"/>
      <c r="AW89" s="323"/>
      <c r="AX89" s="323"/>
      <c r="AY89" s="327"/>
    </row>
    <row r="90" spans="1:51" ht="17.25" customHeight="1">
      <c r="A90" s="593">
        <v>20</v>
      </c>
      <c r="B90" s="388" t="s">
        <v>59</v>
      </c>
      <c r="C90" s="326">
        <v>2</v>
      </c>
      <c r="D90" s="329">
        <v>30</v>
      </c>
      <c r="E90" s="322"/>
      <c r="F90" s="323"/>
      <c r="G90" s="323"/>
      <c r="H90" s="323">
        <v>30</v>
      </c>
      <c r="I90" s="323"/>
      <c r="J90" s="325"/>
      <c r="K90" s="323"/>
      <c r="L90" s="323"/>
      <c r="M90" s="323"/>
      <c r="N90" s="324"/>
      <c r="O90" s="330"/>
      <c r="P90" s="322"/>
      <c r="Q90" s="325"/>
      <c r="R90" s="323"/>
      <c r="S90" s="323"/>
      <c r="T90" s="323"/>
      <c r="U90" s="324"/>
      <c r="V90" s="324"/>
      <c r="W90" s="326"/>
      <c r="X90" s="322"/>
      <c r="Y90" s="323"/>
      <c r="Z90" s="323"/>
      <c r="AA90" s="323">
        <v>30</v>
      </c>
      <c r="AB90" s="324"/>
      <c r="AC90" s="324" t="s">
        <v>34</v>
      </c>
      <c r="AD90" s="322">
        <v>2</v>
      </c>
      <c r="AE90" s="325"/>
      <c r="AF90" s="323"/>
      <c r="AG90" s="323"/>
      <c r="AH90" s="323"/>
      <c r="AI90" s="324"/>
      <c r="AJ90" s="324"/>
      <c r="AK90" s="326"/>
      <c r="AL90" s="322"/>
      <c r="AM90" s="323"/>
      <c r="AN90" s="323"/>
      <c r="AO90" s="323"/>
      <c r="AP90" s="324"/>
      <c r="AQ90" s="324"/>
      <c r="AR90" s="322"/>
      <c r="AS90" s="325"/>
      <c r="AT90" s="323"/>
      <c r="AU90" s="323"/>
      <c r="AV90" s="323"/>
      <c r="AW90" s="323"/>
      <c r="AX90" s="323"/>
      <c r="AY90" s="327"/>
    </row>
    <row r="91" spans="1:51" ht="18" customHeight="1">
      <c r="A91" s="593">
        <v>21</v>
      </c>
      <c r="B91" s="388" t="s">
        <v>60</v>
      </c>
      <c r="C91" s="326">
        <v>2</v>
      </c>
      <c r="D91" s="329">
        <v>30</v>
      </c>
      <c r="E91" s="322"/>
      <c r="F91" s="323"/>
      <c r="G91" s="323"/>
      <c r="H91" s="323">
        <v>30</v>
      </c>
      <c r="I91" s="323"/>
      <c r="J91" s="325"/>
      <c r="K91" s="323"/>
      <c r="L91" s="323"/>
      <c r="M91" s="323"/>
      <c r="N91" s="324"/>
      <c r="O91" s="330"/>
      <c r="P91" s="322"/>
      <c r="Q91" s="325"/>
      <c r="R91" s="323"/>
      <c r="S91" s="323"/>
      <c r="T91" s="323"/>
      <c r="U91" s="324"/>
      <c r="V91" s="324"/>
      <c r="W91" s="326"/>
      <c r="X91" s="322"/>
      <c r="Y91" s="323"/>
      <c r="Z91" s="323"/>
      <c r="AA91" s="323">
        <v>30</v>
      </c>
      <c r="AB91" s="324"/>
      <c r="AC91" s="324" t="s">
        <v>34</v>
      </c>
      <c r="AD91" s="322">
        <v>2</v>
      </c>
      <c r="AE91" s="325"/>
      <c r="AF91" s="323"/>
      <c r="AG91" s="323"/>
      <c r="AH91" s="323"/>
      <c r="AI91" s="324"/>
      <c r="AJ91" s="324"/>
      <c r="AK91" s="326"/>
      <c r="AL91" s="322"/>
      <c r="AM91" s="323"/>
      <c r="AN91" s="323"/>
      <c r="AO91" s="323"/>
      <c r="AP91" s="324"/>
      <c r="AQ91" s="324"/>
      <c r="AR91" s="322"/>
      <c r="AS91" s="325"/>
      <c r="AT91" s="323"/>
      <c r="AU91" s="323"/>
      <c r="AV91" s="323"/>
      <c r="AW91" s="323"/>
      <c r="AX91" s="323"/>
      <c r="AY91" s="327"/>
    </row>
    <row r="92" spans="1:51" ht="16.5" customHeight="1">
      <c r="A92" s="593">
        <v>22</v>
      </c>
      <c r="B92" s="388" t="s">
        <v>61</v>
      </c>
      <c r="C92" s="326">
        <v>2</v>
      </c>
      <c r="D92" s="329">
        <v>30</v>
      </c>
      <c r="E92" s="322"/>
      <c r="F92" s="323"/>
      <c r="G92" s="319"/>
      <c r="H92" s="322">
        <v>30</v>
      </c>
      <c r="I92" s="323"/>
      <c r="J92" s="325"/>
      <c r="K92" s="323"/>
      <c r="L92" s="323"/>
      <c r="M92" s="323"/>
      <c r="N92" s="324"/>
      <c r="O92" s="330"/>
      <c r="P92" s="322"/>
      <c r="Q92" s="325"/>
      <c r="R92" s="323"/>
      <c r="S92" s="323"/>
      <c r="T92" s="323"/>
      <c r="U92" s="324"/>
      <c r="V92" s="324"/>
      <c r="W92" s="326"/>
      <c r="X92" s="322"/>
      <c r="Y92" s="323"/>
      <c r="Z92" s="323"/>
      <c r="AA92" s="323">
        <v>30</v>
      </c>
      <c r="AB92" s="324"/>
      <c r="AC92" s="324" t="s">
        <v>34</v>
      </c>
      <c r="AD92" s="322">
        <v>2</v>
      </c>
      <c r="AE92" s="325"/>
      <c r="AF92" s="323"/>
      <c r="AG92" s="319"/>
      <c r="AH92" s="322"/>
      <c r="AI92" s="324"/>
      <c r="AJ92" s="324"/>
      <c r="AK92" s="326"/>
      <c r="AL92" s="322"/>
      <c r="AM92" s="323"/>
      <c r="AN92" s="323"/>
      <c r="AO92" s="323"/>
      <c r="AP92" s="324"/>
      <c r="AQ92" s="324"/>
      <c r="AR92" s="322"/>
      <c r="AS92" s="325"/>
      <c r="AT92" s="323"/>
      <c r="AU92" s="323"/>
      <c r="AV92" s="323"/>
      <c r="AW92" s="323"/>
      <c r="AX92" s="323"/>
      <c r="AY92" s="327"/>
    </row>
    <row r="93" spans="1:51" ht="14.25" customHeight="1">
      <c r="A93" s="593">
        <v>23</v>
      </c>
      <c r="B93" s="388" t="s">
        <v>62</v>
      </c>
      <c r="C93" s="326">
        <v>2</v>
      </c>
      <c r="D93" s="329">
        <v>30</v>
      </c>
      <c r="E93" s="322"/>
      <c r="F93" s="323"/>
      <c r="G93" s="324"/>
      <c r="H93" s="322">
        <v>30</v>
      </c>
      <c r="I93" s="323"/>
      <c r="J93" s="325"/>
      <c r="K93" s="323"/>
      <c r="L93" s="323"/>
      <c r="M93" s="323"/>
      <c r="N93" s="324"/>
      <c r="O93" s="330"/>
      <c r="P93" s="322"/>
      <c r="Q93" s="325"/>
      <c r="R93" s="323"/>
      <c r="S93" s="323"/>
      <c r="T93" s="323"/>
      <c r="U93" s="324"/>
      <c r="V93" s="324"/>
      <c r="W93" s="326"/>
      <c r="X93" s="322"/>
      <c r="Y93" s="323"/>
      <c r="Z93" s="323"/>
      <c r="AA93" s="323">
        <v>30</v>
      </c>
      <c r="AB93" s="324"/>
      <c r="AC93" s="324" t="s">
        <v>34</v>
      </c>
      <c r="AD93" s="322">
        <v>2</v>
      </c>
      <c r="AE93" s="325"/>
      <c r="AF93" s="323"/>
      <c r="AG93" s="324"/>
      <c r="AH93" s="322"/>
      <c r="AI93" s="324"/>
      <c r="AJ93" s="324"/>
      <c r="AK93" s="326"/>
      <c r="AL93" s="322"/>
      <c r="AM93" s="323"/>
      <c r="AN93" s="323"/>
      <c r="AO93" s="323"/>
      <c r="AP93" s="324"/>
      <c r="AQ93" s="324"/>
      <c r="AR93" s="322"/>
      <c r="AS93" s="325"/>
      <c r="AT93" s="323"/>
      <c r="AU93" s="323"/>
      <c r="AV93" s="323"/>
      <c r="AW93" s="323"/>
      <c r="AX93" s="323"/>
      <c r="AY93" s="327"/>
    </row>
    <row r="94" spans="1:51" ht="13.5" customHeight="1">
      <c r="A94" s="593">
        <v>24</v>
      </c>
      <c r="B94" s="388" t="s">
        <v>63</v>
      </c>
      <c r="C94" s="326">
        <v>2</v>
      </c>
      <c r="D94" s="329">
        <v>30</v>
      </c>
      <c r="E94" s="322"/>
      <c r="F94" s="323"/>
      <c r="G94" s="324"/>
      <c r="H94" s="322">
        <v>30</v>
      </c>
      <c r="I94" s="323"/>
      <c r="J94" s="325"/>
      <c r="K94" s="323"/>
      <c r="L94" s="323"/>
      <c r="M94" s="323"/>
      <c r="N94" s="324"/>
      <c r="O94" s="330"/>
      <c r="P94" s="322"/>
      <c r="Q94" s="325"/>
      <c r="R94" s="323"/>
      <c r="S94" s="323"/>
      <c r="T94" s="323"/>
      <c r="U94" s="324"/>
      <c r="V94" s="324"/>
      <c r="W94" s="326"/>
      <c r="X94" s="322"/>
      <c r="Y94" s="323"/>
      <c r="Z94" s="323"/>
      <c r="AA94" s="323">
        <v>30</v>
      </c>
      <c r="AB94" s="324"/>
      <c r="AC94" s="324" t="s">
        <v>34</v>
      </c>
      <c r="AD94" s="322">
        <v>2</v>
      </c>
      <c r="AE94" s="325"/>
      <c r="AF94" s="323"/>
      <c r="AG94" s="324"/>
      <c r="AH94" s="322"/>
      <c r="AI94" s="324"/>
      <c r="AJ94" s="324"/>
      <c r="AK94" s="326"/>
      <c r="AL94" s="322"/>
      <c r="AM94" s="323"/>
      <c r="AN94" s="323"/>
      <c r="AO94" s="323"/>
      <c r="AP94" s="324"/>
      <c r="AQ94" s="324"/>
      <c r="AR94" s="322"/>
      <c r="AS94" s="325"/>
      <c r="AT94" s="323"/>
      <c r="AU94" s="323"/>
      <c r="AV94" s="323"/>
      <c r="AW94" s="323"/>
      <c r="AX94" s="323"/>
      <c r="AY94" s="327"/>
    </row>
    <row r="95" spans="1:51" ht="15">
      <c r="A95" s="593">
        <v>25</v>
      </c>
      <c r="B95" s="388" t="s">
        <v>64</v>
      </c>
      <c r="C95" s="326">
        <v>2</v>
      </c>
      <c r="D95" s="329">
        <v>30</v>
      </c>
      <c r="E95" s="322"/>
      <c r="F95" s="323"/>
      <c r="G95" s="324"/>
      <c r="H95" s="322">
        <v>30</v>
      </c>
      <c r="I95" s="323"/>
      <c r="J95" s="325"/>
      <c r="K95" s="323"/>
      <c r="L95" s="323"/>
      <c r="M95" s="323"/>
      <c r="N95" s="324"/>
      <c r="O95" s="330"/>
      <c r="P95" s="322"/>
      <c r="Q95" s="325"/>
      <c r="R95" s="323"/>
      <c r="S95" s="323"/>
      <c r="T95" s="323"/>
      <c r="U95" s="324"/>
      <c r="V95" s="324"/>
      <c r="W95" s="326"/>
      <c r="X95" s="322"/>
      <c r="Y95" s="323"/>
      <c r="Z95" s="323"/>
      <c r="AA95" s="323">
        <v>30</v>
      </c>
      <c r="AB95" s="324"/>
      <c r="AC95" s="324" t="s">
        <v>34</v>
      </c>
      <c r="AD95" s="322">
        <v>2</v>
      </c>
      <c r="AE95" s="325"/>
      <c r="AF95" s="323"/>
      <c r="AG95" s="324"/>
      <c r="AH95" s="322"/>
      <c r="AI95" s="324"/>
      <c r="AJ95" s="324"/>
      <c r="AK95" s="326"/>
      <c r="AL95" s="322"/>
      <c r="AM95" s="323"/>
      <c r="AN95" s="323"/>
      <c r="AO95" s="323"/>
      <c r="AP95" s="324"/>
      <c r="AQ95" s="324"/>
      <c r="AR95" s="322"/>
      <c r="AS95" s="325"/>
      <c r="AT95" s="323"/>
      <c r="AU95" s="323"/>
      <c r="AV95" s="323"/>
      <c r="AW95" s="323"/>
      <c r="AX95" s="323"/>
      <c r="AY95" s="327"/>
    </row>
    <row r="96" spans="1:51" ht="15.75" customHeight="1">
      <c r="A96" s="593">
        <v>26</v>
      </c>
      <c r="B96" s="389" t="s">
        <v>65</v>
      </c>
      <c r="C96" s="237">
        <v>2</v>
      </c>
      <c r="D96" s="238">
        <v>30</v>
      </c>
      <c r="E96" s="239"/>
      <c r="F96" s="240"/>
      <c r="G96" s="245"/>
      <c r="H96" s="243">
        <v>30</v>
      </c>
      <c r="I96" s="240"/>
      <c r="J96" s="241"/>
      <c r="K96" s="240"/>
      <c r="L96" s="240"/>
      <c r="M96" s="240"/>
      <c r="N96" s="242"/>
      <c r="O96" s="243"/>
      <c r="P96" s="239"/>
      <c r="Q96" s="241"/>
      <c r="R96" s="240"/>
      <c r="S96" s="240"/>
      <c r="T96" s="240"/>
      <c r="U96" s="242"/>
      <c r="V96" s="242"/>
      <c r="W96" s="237"/>
      <c r="X96" s="239"/>
      <c r="Y96" s="240"/>
      <c r="Z96" s="240"/>
      <c r="AA96" s="240"/>
      <c r="AB96" s="242"/>
      <c r="AC96" s="242"/>
      <c r="AD96" s="239"/>
      <c r="AE96" s="241"/>
      <c r="AF96" s="240"/>
      <c r="AG96" s="245"/>
      <c r="AH96" s="243">
        <v>30</v>
      </c>
      <c r="AI96" s="242"/>
      <c r="AJ96" s="242" t="s">
        <v>34</v>
      </c>
      <c r="AK96" s="237">
        <v>2</v>
      </c>
      <c r="AL96" s="239"/>
      <c r="AM96" s="240"/>
      <c r="AN96" s="240"/>
      <c r="AO96" s="240"/>
      <c r="AP96" s="242"/>
      <c r="AQ96" s="242"/>
      <c r="AR96" s="239"/>
      <c r="AS96" s="241"/>
      <c r="AT96" s="240"/>
      <c r="AU96" s="240"/>
      <c r="AV96" s="240"/>
      <c r="AW96" s="240"/>
      <c r="AX96" s="240"/>
      <c r="AY96" s="244"/>
    </row>
    <row r="97" spans="1:51" ht="14.25" customHeight="1">
      <c r="A97" s="593">
        <v>27</v>
      </c>
      <c r="B97" s="389" t="s">
        <v>66</v>
      </c>
      <c r="C97" s="237">
        <v>2</v>
      </c>
      <c r="D97" s="238">
        <v>30</v>
      </c>
      <c r="E97" s="239"/>
      <c r="F97" s="240"/>
      <c r="G97" s="242"/>
      <c r="H97" s="243">
        <v>30</v>
      </c>
      <c r="I97" s="240"/>
      <c r="J97" s="241"/>
      <c r="K97" s="240"/>
      <c r="L97" s="240"/>
      <c r="M97" s="240"/>
      <c r="N97" s="242"/>
      <c r="O97" s="243"/>
      <c r="P97" s="239"/>
      <c r="Q97" s="241"/>
      <c r="R97" s="240"/>
      <c r="S97" s="240"/>
      <c r="T97" s="240"/>
      <c r="U97" s="242"/>
      <c r="V97" s="242"/>
      <c r="W97" s="237"/>
      <c r="X97" s="239"/>
      <c r="Y97" s="240"/>
      <c r="Z97" s="240"/>
      <c r="AA97" s="240"/>
      <c r="AB97" s="242"/>
      <c r="AC97" s="242"/>
      <c r="AD97" s="239"/>
      <c r="AE97" s="241"/>
      <c r="AF97" s="240"/>
      <c r="AG97" s="242"/>
      <c r="AH97" s="243">
        <v>30</v>
      </c>
      <c r="AI97" s="242"/>
      <c r="AJ97" s="242" t="s">
        <v>34</v>
      </c>
      <c r="AK97" s="237">
        <v>2</v>
      </c>
      <c r="AL97" s="239"/>
      <c r="AM97" s="240"/>
      <c r="AN97" s="240"/>
      <c r="AO97" s="240"/>
      <c r="AP97" s="242"/>
      <c r="AQ97" s="242"/>
      <c r="AR97" s="239"/>
      <c r="AS97" s="241"/>
      <c r="AT97" s="240"/>
      <c r="AU97" s="240"/>
      <c r="AV97" s="240"/>
      <c r="AW97" s="240"/>
      <c r="AX97" s="240"/>
      <c r="AY97" s="244"/>
    </row>
    <row r="98" spans="1:51" ht="13.5" customHeight="1">
      <c r="A98" s="593">
        <v>28</v>
      </c>
      <c r="B98" s="390" t="s">
        <v>67</v>
      </c>
      <c r="C98" s="246">
        <v>2</v>
      </c>
      <c r="D98" s="247">
        <v>30</v>
      </c>
      <c r="E98" s="239"/>
      <c r="F98" s="240"/>
      <c r="G98" s="242"/>
      <c r="H98" s="248">
        <v>30</v>
      </c>
      <c r="I98" s="249"/>
      <c r="J98" s="250"/>
      <c r="K98" s="251"/>
      <c r="L98" s="245"/>
      <c r="M98" s="240"/>
      <c r="N98" s="242"/>
      <c r="O98" s="243"/>
      <c r="P98" s="239"/>
      <c r="Q98" s="241"/>
      <c r="R98" s="240"/>
      <c r="S98" s="240"/>
      <c r="T98" s="240"/>
      <c r="U98" s="242"/>
      <c r="V98" s="242"/>
      <c r="W98" s="237"/>
      <c r="X98" s="239"/>
      <c r="Y98" s="240"/>
      <c r="Z98" s="240"/>
      <c r="AA98" s="240"/>
      <c r="AB98" s="242"/>
      <c r="AC98" s="242"/>
      <c r="AD98" s="239"/>
      <c r="AE98" s="241"/>
      <c r="AF98" s="240"/>
      <c r="AG98" s="242"/>
      <c r="AH98" s="248">
        <v>30</v>
      </c>
      <c r="AI98" s="242"/>
      <c r="AJ98" s="242" t="s">
        <v>34</v>
      </c>
      <c r="AK98" s="237">
        <v>2</v>
      </c>
      <c r="AL98" s="239"/>
      <c r="AM98" s="240"/>
      <c r="AN98" s="240"/>
      <c r="AO98" s="240"/>
      <c r="AP98" s="242"/>
      <c r="AQ98" s="242"/>
      <c r="AR98" s="239"/>
      <c r="AS98" s="241"/>
      <c r="AT98" s="240"/>
      <c r="AU98" s="240"/>
      <c r="AV98" s="240"/>
      <c r="AW98" s="240"/>
      <c r="AX98" s="240"/>
      <c r="AY98" s="244"/>
    </row>
    <row r="99" spans="1:51" ht="13.5" customHeight="1">
      <c r="A99" s="593">
        <v>29</v>
      </c>
      <c r="B99" s="389" t="s">
        <v>68</v>
      </c>
      <c r="C99" s="237">
        <v>2</v>
      </c>
      <c r="D99" s="238">
        <v>30</v>
      </c>
      <c r="E99" s="239"/>
      <c r="F99" s="240"/>
      <c r="G99" s="242"/>
      <c r="H99" s="239">
        <v>30</v>
      </c>
      <c r="I99" s="244"/>
      <c r="J99" s="250"/>
      <c r="K99" s="251"/>
      <c r="L99" s="240"/>
      <c r="M99" s="240"/>
      <c r="N99" s="242"/>
      <c r="O99" s="243"/>
      <c r="P99" s="239"/>
      <c r="Q99" s="241"/>
      <c r="R99" s="240"/>
      <c r="S99" s="240"/>
      <c r="T99" s="240"/>
      <c r="U99" s="242"/>
      <c r="V99" s="242"/>
      <c r="W99" s="237"/>
      <c r="X99" s="239"/>
      <c r="Y99" s="240"/>
      <c r="Z99" s="240"/>
      <c r="AA99" s="240"/>
      <c r="AB99" s="242"/>
      <c r="AC99" s="242"/>
      <c r="AD99" s="239"/>
      <c r="AE99" s="241"/>
      <c r="AF99" s="240"/>
      <c r="AG99" s="245"/>
      <c r="AH99" s="239">
        <v>30</v>
      </c>
      <c r="AI99" s="242"/>
      <c r="AJ99" s="242" t="s">
        <v>34</v>
      </c>
      <c r="AK99" s="237">
        <v>2</v>
      </c>
      <c r="AL99" s="239"/>
      <c r="AM99" s="240"/>
      <c r="AN99" s="240"/>
      <c r="AO99" s="240"/>
      <c r="AP99" s="242"/>
      <c r="AQ99" s="242"/>
      <c r="AR99" s="239"/>
      <c r="AS99" s="241"/>
      <c r="AT99" s="240"/>
      <c r="AU99" s="240"/>
      <c r="AV99" s="240"/>
      <c r="AW99" s="240"/>
      <c r="AX99" s="240"/>
      <c r="AY99" s="244"/>
    </row>
    <row r="100" spans="1:51" ht="18" customHeight="1">
      <c r="A100" s="593">
        <v>30</v>
      </c>
      <c r="B100" s="389" t="s">
        <v>69</v>
      </c>
      <c r="C100" s="237">
        <v>2</v>
      </c>
      <c r="D100" s="238">
        <v>30</v>
      </c>
      <c r="E100" s="239"/>
      <c r="F100" s="240"/>
      <c r="G100" s="242"/>
      <c r="H100" s="239">
        <v>30</v>
      </c>
      <c r="I100" s="244"/>
      <c r="J100" s="250"/>
      <c r="K100" s="251"/>
      <c r="L100" s="240"/>
      <c r="M100" s="240"/>
      <c r="N100" s="242"/>
      <c r="O100" s="243"/>
      <c r="P100" s="239"/>
      <c r="Q100" s="241"/>
      <c r="R100" s="240"/>
      <c r="S100" s="240"/>
      <c r="T100" s="240"/>
      <c r="U100" s="242"/>
      <c r="V100" s="242"/>
      <c r="W100" s="237"/>
      <c r="X100" s="239"/>
      <c r="Y100" s="240"/>
      <c r="Z100" s="240"/>
      <c r="AA100" s="240"/>
      <c r="AB100" s="242"/>
      <c r="AC100" s="242"/>
      <c r="AD100" s="239"/>
      <c r="AE100" s="241"/>
      <c r="AF100" s="240"/>
      <c r="AG100" s="242"/>
      <c r="AH100" s="239">
        <v>30</v>
      </c>
      <c r="AI100" s="242"/>
      <c r="AJ100" s="242" t="s">
        <v>34</v>
      </c>
      <c r="AK100" s="237">
        <v>2</v>
      </c>
      <c r="AL100" s="239"/>
      <c r="AM100" s="240"/>
      <c r="AN100" s="240"/>
      <c r="AO100" s="240"/>
      <c r="AP100" s="242"/>
      <c r="AQ100" s="242"/>
      <c r="AR100" s="239"/>
      <c r="AS100" s="241"/>
      <c r="AT100" s="240"/>
      <c r="AU100" s="240"/>
      <c r="AV100" s="240"/>
      <c r="AW100" s="240"/>
      <c r="AX100" s="240"/>
      <c r="AY100" s="244"/>
    </row>
    <row r="101" spans="1:51" ht="18.75" customHeight="1">
      <c r="A101" s="593">
        <v>31</v>
      </c>
      <c r="B101" s="389" t="s">
        <v>70</v>
      </c>
      <c r="C101" s="237">
        <v>2</v>
      </c>
      <c r="D101" s="238">
        <v>30</v>
      </c>
      <c r="E101" s="239"/>
      <c r="F101" s="240"/>
      <c r="G101" s="242"/>
      <c r="H101" s="239">
        <v>30</v>
      </c>
      <c r="I101" s="244"/>
      <c r="J101" s="250"/>
      <c r="K101" s="251"/>
      <c r="L101" s="240"/>
      <c r="M101" s="240"/>
      <c r="N101" s="242"/>
      <c r="O101" s="243"/>
      <c r="P101" s="239"/>
      <c r="Q101" s="241"/>
      <c r="R101" s="240"/>
      <c r="S101" s="240"/>
      <c r="T101" s="240"/>
      <c r="U101" s="242"/>
      <c r="V101" s="242"/>
      <c r="W101" s="237"/>
      <c r="X101" s="239"/>
      <c r="Y101" s="240"/>
      <c r="Z101" s="240"/>
      <c r="AA101" s="240"/>
      <c r="AB101" s="242"/>
      <c r="AC101" s="242"/>
      <c r="AD101" s="239"/>
      <c r="AE101" s="241"/>
      <c r="AF101" s="240"/>
      <c r="AG101" s="242"/>
      <c r="AH101" s="239">
        <v>30</v>
      </c>
      <c r="AI101" s="242"/>
      <c r="AJ101" s="242" t="s">
        <v>34</v>
      </c>
      <c r="AK101" s="237">
        <v>2</v>
      </c>
      <c r="AL101" s="239"/>
      <c r="AM101" s="240"/>
      <c r="AN101" s="240"/>
      <c r="AO101" s="240"/>
      <c r="AP101" s="242"/>
      <c r="AQ101" s="242"/>
      <c r="AR101" s="239"/>
      <c r="AS101" s="241"/>
      <c r="AT101" s="240"/>
      <c r="AU101" s="240"/>
      <c r="AV101" s="240"/>
      <c r="AW101" s="240"/>
      <c r="AX101" s="240"/>
      <c r="AY101" s="244"/>
    </row>
    <row r="102" spans="1:51" ht="17.25" customHeight="1">
      <c r="A102" s="593">
        <v>32</v>
      </c>
      <c r="B102" s="389" t="s">
        <v>71</v>
      </c>
      <c r="C102" s="237">
        <v>2</v>
      </c>
      <c r="D102" s="238">
        <v>30</v>
      </c>
      <c r="E102" s="239"/>
      <c r="F102" s="240"/>
      <c r="G102" s="242"/>
      <c r="H102" s="239">
        <v>30</v>
      </c>
      <c r="I102" s="244"/>
      <c r="J102" s="250"/>
      <c r="K102" s="251"/>
      <c r="L102" s="240"/>
      <c r="M102" s="240"/>
      <c r="N102" s="242"/>
      <c r="O102" s="243"/>
      <c r="P102" s="239"/>
      <c r="Q102" s="241"/>
      <c r="R102" s="240"/>
      <c r="S102" s="240"/>
      <c r="T102" s="240"/>
      <c r="U102" s="242"/>
      <c r="V102" s="242"/>
      <c r="W102" s="237"/>
      <c r="X102" s="239"/>
      <c r="Y102" s="240"/>
      <c r="Z102" s="240"/>
      <c r="AA102" s="240"/>
      <c r="AB102" s="242"/>
      <c r="AC102" s="242"/>
      <c r="AD102" s="239"/>
      <c r="AE102" s="241"/>
      <c r="AF102" s="240"/>
      <c r="AG102" s="242"/>
      <c r="AH102" s="239">
        <v>30</v>
      </c>
      <c r="AI102" s="242"/>
      <c r="AJ102" s="242" t="s">
        <v>34</v>
      </c>
      <c r="AK102" s="237">
        <v>2</v>
      </c>
      <c r="AL102" s="239"/>
      <c r="AM102" s="240"/>
      <c r="AN102" s="240"/>
      <c r="AO102" s="240"/>
      <c r="AP102" s="242"/>
      <c r="AQ102" s="242"/>
      <c r="AR102" s="239"/>
      <c r="AS102" s="241"/>
      <c r="AT102" s="240"/>
      <c r="AU102" s="240"/>
      <c r="AV102" s="240"/>
      <c r="AW102" s="240"/>
      <c r="AX102" s="240"/>
      <c r="AY102" s="244"/>
    </row>
    <row r="103" spans="1:51" ht="17.25" customHeight="1">
      <c r="A103" s="593">
        <v>33</v>
      </c>
      <c r="B103" s="388" t="s">
        <v>72</v>
      </c>
      <c r="C103" s="326">
        <v>2</v>
      </c>
      <c r="D103" s="329">
        <v>30</v>
      </c>
      <c r="E103" s="322"/>
      <c r="F103" s="323"/>
      <c r="G103" s="324"/>
      <c r="H103" s="322">
        <v>30</v>
      </c>
      <c r="I103" s="327"/>
      <c r="J103" s="331"/>
      <c r="K103" s="332"/>
      <c r="L103" s="323"/>
      <c r="M103" s="323"/>
      <c r="N103" s="324"/>
      <c r="O103" s="330"/>
      <c r="P103" s="322"/>
      <c r="Q103" s="325"/>
      <c r="R103" s="323"/>
      <c r="S103" s="323"/>
      <c r="T103" s="323"/>
      <c r="U103" s="324"/>
      <c r="V103" s="324"/>
      <c r="W103" s="326"/>
      <c r="X103" s="322"/>
      <c r="Y103" s="323"/>
      <c r="Z103" s="323"/>
      <c r="AA103" s="323"/>
      <c r="AB103" s="324"/>
      <c r="AC103" s="324"/>
      <c r="AD103" s="322"/>
      <c r="AE103" s="325"/>
      <c r="AF103" s="323"/>
      <c r="AG103" s="323"/>
      <c r="AH103" s="323"/>
      <c r="AI103" s="324"/>
      <c r="AJ103" s="324"/>
      <c r="AK103" s="326"/>
      <c r="AL103" s="322"/>
      <c r="AM103" s="323"/>
      <c r="AN103" s="323"/>
      <c r="AO103" s="323">
        <v>30</v>
      </c>
      <c r="AP103" s="324"/>
      <c r="AQ103" s="324" t="s">
        <v>34</v>
      </c>
      <c r="AR103" s="322">
        <v>2</v>
      </c>
      <c r="AS103" s="325"/>
      <c r="AT103" s="323"/>
      <c r="AU103" s="323"/>
      <c r="AV103" s="323"/>
      <c r="AW103" s="323"/>
      <c r="AX103" s="323"/>
      <c r="AY103" s="327"/>
    </row>
    <row r="104" spans="1:51" ht="17.25" customHeight="1">
      <c r="A104" s="593">
        <v>34</v>
      </c>
      <c r="B104" s="388" t="s">
        <v>73</v>
      </c>
      <c r="C104" s="328">
        <v>2</v>
      </c>
      <c r="D104" s="329">
        <v>30</v>
      </c>
      <c r="E104" s="322"/>
      <c r="F104" s="323"/>
      <c r="G104" s="323"/>
      <c r="H104" s="323">
        <v>30</v>
      </c>
      <c r="I104" s="327"/>
      <c r="J104" s="331"/>
      <c r="K104" s="333"/>
      <c r="L104" s="319"/>
      <c r="M104" s="323"/>
      <c r="N104" s="324"/>
      <c r="O104" s="330"/>
      <c r="P104" s="322"/>
      <c r="Q104" s="325"/>
      <c r="R104" s="323"/>
      <c r="S104" s="323"/>
      <c r="T104" s="323"/>
      <c r="U104" s="324"/>
      <c r="V104" s="324"/>
      <c r="W104" s="326"/>
      <c r="X104" s="322"/>
      <c r="Y104" s="323"/>
      <c r="Z104" s="323"/>
      <c r="AA104" s="323"/>
      <c r="AB104" s="324"/>
      <c r="AC104" s="324"/>
      <c r="AD104" s="322"/>
      <c r="AE104" s="325"/>
      <c r="AF104" s="323"/>
      <c r="AG104" s="323"/>
      <c r="AH104" s="323"/>
      <c r="AI104" s="324"/>
      <c r="AJ104" s="324"/>
      <c r="AK104" s="326"/>
      <c r="AL104" s="322"/>
      <c r="AM104" s="323"/>
      <c r="AN104" s="323"/>
      <c r="AO104" s="323">
        <v>30</v>
      </c>
      <c r="AP104" s="324"/>
      <c r="AQ104" s="324" t="s">
        <v>34</v>
      </c>
      <c r="AR104" s="322">
        <v>2</v>
      </c>
      <c r="AS104" s="325"/>
      <c r="AT104" s="323"/>
      <c r="AU104" s="323"/>
      <c r="AV104" s="323"/>
      <c r="AW104" s="323"/>
      <c r="AX104" s="323"/>
      <c r="AY104" s="327"/>
    </row>
    <row r="105" spans="1:51" ht="27" customHeight="1">
      <c r="A105" s="593">
        <v>35</v>
      </c>
      <c r="B105" s="388" t="s">
        <v>74</v>
      </c>
      <c r="C105" s="328">
        <v>2</v>
      </c>
      <c r="D105" s="329">
        <v>30</v>
      </c>
      <c r="E105" s="322"/>
      <c r="F105" s="323"/>
      <c r="G105" s="323"/>
      <c r="H105" s="323">
        <v>30</v>
      </c>
      <c r="I105" s="327"/>
      <c r="J105" s="331"/>
      <c r="K105" s="333"/>
      <c r="L105" s="323"/>
      <c r="M105" s="323"/>
      <c r="N105" s="324"/>
      <c r="O105" s="330"/>
      <c r="P105" s="322"/>
      <c r="Q105" s="325"/>
      <c r="R105" s="323"/>
      <c r="S105" s="323"/>
      <c r="T105" s="323"/>
      <c r="U105" s="324"/>
      <c r="V105" s="324"/>
      <c r="W105" s="326"/>
      <c r="X105" s="322"/>
      <c r="Y105" s="323"/>
      <c r="Z105" s="323"/>
      <c r="AA105" s="323"/>
      <c r="AB105" s="324"/>
      <c r="AC105" s="324"/>
      <c r="AD105" s="322"/>
      <c r="AE105" s="325"/>
      <c r="AF105" s="323"/>
      <c r="AG105" s="323"/>
      <c r="AH105" s="323"/>
      <c r="AI105" s="324"/>
      <c r="AJ105" s="324"/>
      <c r="AK105" s="326"/>
      <c r="AL105" s="322"/>
      <c r="AM105" s="323"/>
      <c r="AN105" s="323"/>
      <c r="AO105" s="323">
        <v>30</v>
      </c>
      <c r="AP105" s="324"/>
      <c r="AQ105" s="324" t="s">
        <v>34</v>
      </c>
      <c r="AR105" s="322">
        <v>2</v>
      </c>
      <c r="AS105" s="325"/>
      <c r="AT105" s="323"/>
      <c r="AU105" s="323"/>
      <c r="AV105" s="323"/>
      <c r="AW105" s="323"/>
      <c r="AX105" s="323"/>
      <c r="AY105" s="327"/>
    </row>
    <row r="106" spans="1:51" ht="15">
      <c r="A106" s="593">
        <v>36</v>
      </c>
      <c r="B106" s="388" t="s">
        <v>75</v>
      </c>
      <c r="C106" s="328">
        <v>2</v>
      </c>
      <c r="D106" s="329">
        <v>30</v>
      </c>
      <c r="E106" s="322"/>
      <c r="F106" s="323"/>
      <c r="G106" s="323"/>
      <c r="H106" s="323">
        <v>30</v>
      </c>
      <c r="I106" s="327"/>
      <c r="J106" s="331"/>
      <c r="K106" s="333"/>
      <c r="L106" s="323"/>
      <c r="M106" s="323"/>
      <c r="N106" s="324"/>
      <c r="O106" s="330"/>
      <c r="P106" s="322"/>
      <c r="Q106" s="325"/>
      <c r="R106" s="323"/>
      <c r="S106" s="323"/>
      <c r="T106" s="323"/>
      <c r="U106" s="324"/>
      <c r="V106" s="324"/>
      <c r="W106" s="326"/>
      <c r="X106" s="322"/>
      <c r="Y106" s="323"/>
      <c r="Z106" s="323"/>
      <c r="AA106" s="323"/>
      <c r="AB106" s="324"/>
      <c r="AC106" s="324"/>
      <c r="AD106" s="322"/>
      <c r="AE106" s="325"/>
      <c r="AF106" s="323"/>
      <c r="AG106" s="323"/>
      <c r="AH106" s="323"/>
      <c r="AI106" s="324"/>
      <c r="AJ106" s="324"/>
      <c r="AK106" s="326"/>
      <c r="AL106" s="322"/>
      <c r="AM106" s="323"/>
      <c r="AN106" s="323"/>
      <c r="AO106" s="323">
        <v>30</v>
      </c>
      <c r="AP106" s="324"/>
      <c r="AQ106" s="324" t="s">
        <v>34</v>
      </c>
      <c r="AR106" s="322">
        <v>2</v>
      </c>
      <c r="AS106" s="325"/>
      <c r="AT106" s="323"/>
      <c r="AU106" s="323"/>
      <c r="AV106" s="323"/>
      <c r="AW106" s="323"/>
      <c r="AX106" s="323"/>
      <c r="AY106" s="327"/>
    </row>
    <row r="107" spans="1:51" ht="15">
      <c r="A107" s="593">
        <v>37</v>
      </c>
      <c r="B107" s="388" t="s">
        <v>76</v>
      </c>
      <c r="C107" s="328">
        <v>2</v>
      </c>
      <c r="D107" s="329">
        <v>30</v>
      </c>
      <c r="E107" s="322"/>
      <c r="F107" s="323"/>
      <c r="G107" s="323"/>
      <c r="H107" s="323">
        <v>30</v>
      </c>
      <c r="I107" s="327"/>
      <c r="J107" s="331"/>
      <c r="K107" s="333"/>
      <c r="L107" s="323"/>
      <c r="M107" s="323"/>
      <c r="N107" s="324"/>
      <c r="O107" s="330"/>
      <c r="P107" s="322"/>
      <c r="Q107" s="325"/>
      <c r="R107" s="323"/>
      <c r="S107" s="323"/>
      <c r="T107" s="323"/>
      <c r="U107" s="324"/>
      <c r="V107" s="324"/>
      <c r="W107" s="326"/>
      <c r="X107" s="322"/>
      <c r="Y107" s="323"/>
      <c r="Z107" s="323"/>
      <c r="AA107" s="323"/>
      <c r="AB107" s="324"/>
      <c r="AC107" s="324"/>
      <c r="AD107" s="322"/>
      <c r="AE107" s="325"/>
      <c r="AF107" s="323"/>
      <c r="AG107" s="323"/>
      <c r="AH107" s="323"/>
      <c r="AI107" s="324"/>
      <c r="AJ107" s="324"/>
      <c r="AK107" s="326"/>
      <c r="AL107" s="322"/>
      <c r="AM107" s="323"/>
      <c r="AN107" s="323"/>
      <c r="AO107" s="323">
        <v>30</v>
      </c>
      <c r="AP107" s="324"/>
      <c r="AQ107" s="324" t="s">
        <v>34</v>
      </c>
      <c r="AR107" s="322">
        <v>2</v>
      </c>
      <c r="AS107" s="325"/>
      <c r="AT107" s="323"/>
      <c r="AU107" s="323"/>
      <c r="AV107" s="323"/>
      <c r="AW107" s="323"/>
      <c r="AX107" s="323"/>
      <c r="AY107" s="327"/>
    </row>
    <row r="108" spans="1:51" ht="15">
      <c r="A108" s="593">
        <v>38</v>
      </c>
      <c r="B108" s="388" t="s">
        <v>77</v>
      </c>
      <c r="C108" s="328">
        <v>2</v>
      </c>
      <c r="D108" s="329">
        <v>30</v>
      </c>
      <c r="E108" s="322"/>
      <c r="F108" s="323"/>
      <c r="G108" s="323"/>
      <c r="H108" s="323">
        <v>30</v>
      </c>
      <c r="I108" s="327"/>
      <c r="J108" s="331"/>
      <c r="K108" s="333"/>
      <c r="L108" s="323"/>
      <c r="M108" s="323"/>
      <c r="N108" s="324"/>
      <c r="O108" s="330"/>
      <c r="P108" s="322"/>
      <c r="Q108" s="325"/>
      <c r="R108" s="323"/>
      <c r="S108" s="323"/>
      <c r="T108" s="323"/>
      <c r="U108" s="324"/>
      <c r="V108" s="324"/>
      <c r="W108" s="326"/>
      <c r="X108" s="322"/>
      <c r="Y108" s="323"/>
      <c r="Z108" s="323"/>
      <c r="AA108" s="323"/>
      <c r="AB108" s="324"/>
      <c r="AC108" s="324"/>
      <c r="AD108" s="322"/>
      <c r="AE108" s="325"/>
      <c r="AF108" s="323"/>
      <c r="AG108" s="323"/>
      <c r="AH108" s="323"/>
      <c r="AI108" s="324"/>
      <c r="AJ108" s="324"/>
      <c r="AK108" s="326"/>
      <c r="AL108" s="322"/>
      <c r="AM108" s="323"/>
      <c r="AN108" s="323"/>
      <c r="AO108" s="323">
        <v>30</v>
      </c>
      <c r="AP108" s="324"/>
      <c r="AQ108" s="324" t="s">
        <v>34</v>
      </c>
      <c r="AR108" s="322">
        <v>2</v>
      </c>
      <c r="AS108" s="325"/>
      <c r="AT108" s="323"/>
      <c r="AU108" s="323"/>
      <c r="AV108" s="323"/>
      <c r="AW108" s="323"/>
      <c r="AX108" s="323"/>
      <c r="AY108" s="327"/>
    </row>
    <row r="109" spans="1:51" ht="15">
      <c r="A109" s="593">
        <v>39</v>
      </c>
      <c r="B109" s="388" t="s">
        <v>78</v>
      </c>
      <c r="C109" s="328">
        <v>2</v>
      </c>
      <c r="D109" s="329">
        <v>30</v>
      </c>
      <c r="E109" s="322"/>
      <c r="F109" s="323"/>
      <c r="G109" s="323"/>
      <c r="H109" s="323">
        <v>30</v>
      </c>
      <c r="I109" s="327"/>
      <c r="J109" s="331"/>
      <c r="K109" s="333"/>
      <c r="L109" s="323"/>
      <c r="M109" s="323"/>
      <c r="N109" s="324"/>
      <c r="O109" s="330"/>
      <c r="P109" s="322"/>
      <c r="Q109" s="325"/>
      <c r="R109" s="323"/>
      <c r="S109" s="323"/>
      <c r="T109" s="323"/>
      <c r="U109" s="324"/>
      <c r="V109" s="324"/>
      <c r="W109" s="326"/>
      <c r="X109" s="322"/>
      <c r="Y109" s="323"/>
      <c r="Z109" s="323"/>
      <c r="AA109" s="323"/>
      <c r="AB109" s="324"/>
      <c r="AC109" s="324"/>
      <c r="AD109" s="322"/>
      <c r="AE109" s="325"/>
      <c r="AF109" s="323"/>
      <c r="AG109" s="323"/>
      <c r="AH109" s="323"/>
      <c r="AI109" s="324"/>
      <c r="AJ109" s="324"/>
      <c r="AK109" s="326"/>
      <c r="AL109" s="322"/>
      <c r="AM109" s="323"/>
      <c r="AN109" s="323"/>
      <c r="AO109" s="323">
        <v>30</v>
      </c>
      <c r="AP109" s="324"/>
      <c r="AQ109" s="324" t="s">
        <v>34</v>
      </c>
      <c r="AR109" s="322">
        <v>2</v>
      </c>
      <c r="AS109" s="325"/>
      <c r="AT109" s="323"/>
      <c r="AU109" s="323"/>
      <c r="AV109" s="323"/>
      <c r="AW109" s="323"/>
      <c r="AX109" s="323"/>
      <c r="AY109" s="327"/>
    </row>
    <row r="110" spans="1:51" ht="19.5" customHeight="1">
      <c r="A110" s="593">
        <v>40</v>
      </c>
      <c r="B110" s="388" t="s">
        <v>79</v>
      </c>
      <c r="C110" s="328">
        <v>2</v>
      </c>
      <c r="D110" s="329">
        <v>30</v>
      </c>
      <c r="E110" s="322"/>
      <c r="F110" s="323"/>
      <c r="G110" s="323"/>
      <c r="H110" s="323">
        <v>30</v>
      </c>
      <c r="I110" s="327"/>
      <c r="J110" s="331"/>
      <c r="K110" s="332"/>
      <c r="L110" s="323"/>
      <c r="M110" s="323"/>
      <c r="N110" s="324"/>
      <c r="O110" s="330"/>
      <c r="P110" s="322"/>
      <c r="Q110" s="325"/>
      <c r="R110" s="323"/>
      <c r="S110" s="323"/>
      <c r="T110" s="323"/>
      <c r="U110" s="324"/>
      <c r="V110" s="324"/>
      <c r="W110" s="326"/>
      <c r="X110" s="322"/>
      <c r="Y110" s="323"/>
      <c r="Z110" s="323"/>
      <c r="AA110" s="323"/>
      <c r="AB110" s="324"/>
      <c r="AC110" s="324"/>
      <c r="AD110" s="322"/>
      <c r="AE110" s="325"/>
      <c r="AF110" s="323"/>
      <c r="AG110" s="323"/>
      <c r="AH110" s="323"/>
      <c r="AI110" s="324"/>
      <c r="AJ110" s="324"/>
      <c r="AK110" s="326"/>
      <c r="AL110" s="322"/>
      <c r="AM110" s="323"/>
      <c r="AN110" s="323"/>
      <c r="AO110" s="323">
        <v>30</v>
      </c>
      <c r="AP110" s="324"/>
      <c r="AQ110" s="324" t="s">
        <v>34</v>
      </c>
      <c r="AR110" s="322">
        <v>2</v>
      </c>
      <c r="AS110" s="325"/>
      <c r="AT110" s="323"/>
      <c r="AU110" s="323"/>
      <c r="AV110" s="323"/>
      <c r="AW110" s="323"/>
      <c r="AX110" s="323"/>
      <c r="AY110" s="327"/>
    </row>
    <row r="111" spans="1:51" ht="18.75" customHeight="1">
      <c r="A111" s="593">
        <v>41</v>
      </c>
      <c r="B111" s="390" t="s">
        <v>80</v>
      </c>
      <c r="C111" s="253">
        <v>2</v>
      </c>
      <c r="D111" s="238">
        <v>15</v>
      </c>
      <c r="E111" s="239"/>
      <c r="F111" s="245"/>
      <c r="G111" s="240"/>
      <c r="H111" s="240">
        <v>15</v>
      </c>
      <c r="I111" s="244"/>
      <c r="J111" s="250"/>
      <c r="K111" s="251"/>
      <c r="L111" s="245"/>
      <c r="M111" s="240"/>
      <c r="N111" s="242"/>
      <c r="O111" s="243"/>
      <c r="P111" s="239"/>
      <c r="Q111" s="241"/>
      <c r="R111" s="240"/>
      <c r="S111" s="240"/>
      <c r="T111" s="240"/>
      <c r="U111" s="242"/>
      <c r="V111" s="242"/>
      <c r="W111" s="237"/>
      <c r="X111" s="239"/>
      <c r="Y111" s="240"/>
      <c r="Z111" s="240"/>
      <c r="AA111" s="240"/>
      <c r="AB111" s="242"/>
      <c r="AC111" s="242"/>
      <c r="AD111" s="239"/>
      <c r="AE111" s="241"/>
      <c r="AF111" s="240"/>
      <c r="AG111" s="240"/>
      <c r="AH111" s="240"/>
      <c r="AI111" s="242"/>
      <c r="AJ111" s="242"/>
      <c r="AK111" s="237"/>
      <c r="AL111" s="239"/>
      <c r="AM111" s="240"/>
      <c r="AN111" s="240"/>
      <c r="AO111" s="240"/>
      <c r="AP111" s="242"/>
      <c r="AQ111" s="242"/>
      <c r="AR111" s="239"/>
      <c r="AS111" s="241"/>
      <c r="AT111" s="240"/>
      <c r="AU111" s="240"/>
      <c r="AV111" s="240">
        <v>15</v>
      </c>
      <c r="AW111" s="240"/>
      <c r="AX111" s="240" t="s">
        <v>34</v>
      </c>
      <c r="AY111" s="244">
        <v>2</v>
      </c>
    </row>
    <row r="112" spans="1:51" ht="15">
      <c r="A112" s="593">
        <v>42</v>
      </c>
      <c r="B112" s="389" t="s">
        <v>81</v>
      </c>
      <c r="C112" s="253">
        <v>2</v>
      </c>
      <c r="D112" s="238">
        <v>15</v>
      </c>
      <c r="E112" s="239"/>
      <c r="F112" s="240"/>
      <c r="G112" s="240"/>
      <c r="H112" s="240">
        <v>15</v>
      </c>
      <c r="I112" s="244"/>
      <c r="J112" s="250"/>
      <c r="K112" s="252"/>
      <c r="L112" s="240"/>
      <c r="M112" s="240"/>
      <c r="N112" s="242"/>
      <c r="O112" s="243"/>
      <c r="P112" s="239"/>
      <c r="Q112" s="241"/>
      <c r="R112" s="240"/>
      <c r="S112" s="240"/>
      <c r="T112" s="240"/>
      <c r="U112" s="242"/>
      <c r="V112" s="242"/>
      <c r="W112" s="237"/>
      <c r="X112" s="239"/>
      <c r="Y112" s="240"/>
      <c r="Z112" s="240"/>
      <c r="AA112" s="240"/>
      <c r="AB112" s="242"/>
      <c r="AC112" s="242"/>
      <c r="AD112" s="239"/>
      <c r="AE112" s="241"/>
      <c r="AF112" s="240"/>
      <c r="AG112" s="240"/>
      <c r="AH112" s="240"/>
      <c r="AI112" s="242"/>
      <c r="AJ112" s="242"/>
      <c r="AK112" s="237"/>
      <c r="AL112" s="239"/>
      <c r="AM112" s="240"/>
      <c r="AN112" s="240"/>
      <c r="AO112" s="240"/>
      <c r="AP112" s="242"/>
      <c r="AQ112" s="242"/>
      <c r="AR112" s="239"/>
      <c r="AS112" s="241"/>
      <c r="AT112" s="240"/>
      <c r="AU112" s="240"/>
      <c r="AV112" s="240">
        <v>15</v>
      </c>
      <c r="AW112" s="240"/>
      <c r="AX112" s="240" t="s">
        <v>34</v>
      </c>
      <c r="AY112" s="244">
        <v>2</v>
      </c>
    </row>
    <row r="113" spans="1:51" ht="15">
      <c r="A113" s="593">
        <v>43</v>
      </c>
      <c r="B113" s="389" t="s">
        <v>82</v>
      </c>
      <c r="C113" s="253">
        <v>2</v>
      </c>
      <c r="D113" s="238">
        <v>15</v>
      </c>
      <c r="E113" s="239"/>
      <c r="F113" s="240"/>
      <c r="G113" s="240"/>
      <c r="H113" s="240">
        <v>15</v>
      </c>
      <c r="I113" s="240"/>
      <c r="J113" s="254"/>
      <c r="K113" s="255"/>
      <c r="L113" s="240"/>
      <c r="M113" s="240"/>
      <c r="N113" s="242"/>
      <c r="O113" s="243"/>
      <c r="P113" s="239"/>
      <c r="Q113" s="241"/>
      <c r="R113" s="240"/>
      <c r="S113" s="240"/>
      <c r="T113" s="240"/>
      <c r="U113" s="242"/>
      <c r="V113" s="242"/>
      <c r="W113" s="237"/>
      <c r="X113" s="239"/>
      <c r="Y113" s="240"/>
      <c r="Z113" s="240"/>
      <c r="AA113" s="240"/>
      <c r="AB113" s="242"/>
      <c r="AC113" s="242"/>
      <c r="AD113" s="239"/>
      <c r="AE113" s="241"/>
      <c r="AF113" s="240"/>
      <c r="AG113" s="240"/>
      <c r="AH113" s="240"/>
      <c r="AI113" s="242"/>
      <c r="AJ113" s="242"/>
      <c r="AK113" s="237"/>
      <c r="AL113" s="239"/>
      <c r="AM113" s="240"/>
      <c r="AN113" s="240"/>
      <c r="AO113" s="240"/>
      <c r="AP113" s="242"/>
      <c r="AQ113" s="242"/>
      <c r="AR113" s="239"/>
      <c r="AS113" s="241"/>
      <c r="AT113" s="240"/>
      <c r="AU113" s="240"/>
      <c r="AV113" s="240">
        <v>15</v>
      </c>
      <c r="AW113" s="240"/>
      <c r="AX113" s="240" t="s">
        <v>34</v>
      </c>
      <c r="AY113" s="244">
        <v>2</v>
      </c>
    </row>
    <row r="114" spans="1:51" ht="15">
      <c r="A114" s="593">
        <v>44</v>
      </c>
      <c r="B114" s="389" t="s">
        <v>83</v>
      </c>
      <c r="C114" s="253">
        <v>2</v>
      </c>
      <c r="D114" s="238">
        <v>15</v>
      </c>
      <c r="E114" s="239"/>
      <c r="F114" s="240"/>
      <c r="G114" s="240"/>
      <c r="H114" s="240">
        <v>15</v>
      </c>
      <c r="I114" s="240"/>
      <c r="J114" s="254"/>
      <c r="K114" s="255"/>
      <c r="L114" s="240"/>
      <c r="M114" s="240"/>
      <c r="N114" s="242"/>
      <c r="O114" s="243"/>
      <c r="P114" s="239"/>
      <c r="Q114" s="241"/>
      <c r="R114" s="240"/>
      <c r="S114" s="240"/>
      <c r="T114" s="240"/>
      <c r="U114" s="242"/>
      <c r="V114" s="242"/>
      <c r="W114" s="237"/>
      <c r="X114" s="239"/>
      <c r="Y114" s="240"/>
      <c r="Z114" s="240"/>
      <c r="AA114" s="240"/>
      <c r="AB114" s="242"/>
      <c r="AC114" s="242"/>
      <c r="AD114" s="239"/>
      <c r="AE114" s="241"/>
      <c r="AF114" s="240"/>
      <c r="AG114" s="240"/>
      <c r="AH114" s="240"/>
      <c r="AI114" s="242"/>
      <c r="AJ114" s="242"/>
      <c r="AK114" s="237"/>
      <c r="AL114" s="239"/>
      <c r="AM114" s="240"/>
      <c r="AN114" s="240"/>
      <c r="AO114" s="240"/>
      <c r="AP114" s="242"/>
      <c r="AQ114" s="242"/>
      <c r="AR114" s="239"/>
      <c r="AS114" s="241"/>
      <c r="AT114" s="240"/>
      <c r="AU114" s="240"/>
      <c r="AV114" s="240">
        <v>15</v>
      </c>
      <c r="AW114" s="240"/>
      <c r="AX114" s="240" t="s">
        <v>34</v>
      </c>
      <c r="AY114" s="244">
        <v>2</v>
      </c>
    </row>
    <row r="115" spans="1:51" ht="15">
      <c r="A115" s="593">
        <v>45</v>
      </c>
      <c r="B115" s="389" t="s">
        <v>84</v>
      </c>
      <c r="C115" s="253">
        <v>2</v>
      </c>
      <c r="D115" s="238">
        <v>15</v>
      </c>
      <c r="E115" s="239"/>
      <c r="F115" s="240"/>
      <c r="G115" s="240"/>
      <c r="H115" s="240">
        <v>15</v>
      </c>
      <c r="I115" s="240"/>
      <c r="J115" s="254"/>
      <c r="K115" s="255"/>
      <c r="L115" s="240"/>
      <c r="M115" s="240"/>
      <c r="N115" s="242"/>
      <c r="O115" s="243"/>
      <c r="P115" s="239"/>
      <c r="Q115" s="241"/>
      <c r="R115" s="240"/>
      <c r="S115" s="240"/>
      <c r="T115" s="240"/>
      <c r="U115" s="242"/>
      <c r="V115" s="242"/>
      <c r="W115" s="237"/>
      <c r="X115" s="239"/>
      <c r="Y115" s="240"/>
      <c r="Z115" s="240"/>
      <c r="AA115" s="240"/>
      <c r="AB115" s="242"/>
      <c r="AC115" s="242"/>
      <c r="AD115" s="239"/>
      <c r="AE115" s="241"/>
      <c r="AF115" s="240"/>
      <c r="AG115" s="240"/>
      <c r="AH115" s="240"/>
      <c r="AI115" s="242"/>
      <c r="AJ115" s="242"/>
      <c r="AK115" s="237"/>
      <c r="AL115" s="239"/>
      <c r="AM115" s="240"/>
      <c r="AN115" s="240"/>
      <c r="AO115" s="240"/>
      <c r="AP115" s="242"/>
      <c r="AQ115" s="242"/>
      <c r="AR115" s="239"/>
      <c r="AS115" s="241"/>
      <c r="AT115" s="240"/>
      <c r="AU115" s="240"/>
      <c r="AV115" s="240">
        <v>15</v>
      </c>
      <c r="AW115" s="240"/>
      <c r="AX115" s="240" t="s">
        <v>34</v>
      </c>
      <c r="AY115" s="244">
        <v>2</v>
      </c>
    </row>
    <row r="116" spans="1:51" ht="15">
      <c r="A116" s="593">
        <v>46</v>
      </c>
      <c r="B116" s="389" t="s">
        <v>85</v>
      </c>
      <c r="C116" s="253">
        <v>2</v>
      </c>
      <c r="D116" s="238">
        <v>15</v>
      </c>
      <c r="E116" s="239"/>
      <c r="F116" s="240"/>
      <c r="G116" s="240"/>
      <c r="H116" s="240">
        <v>15</v>
      </c>
      <c r="I116" s="240"/>
      <c r="J116" s="254"/>
      <c r="K116" s="255"/>
      <c r="L116" s="240"/>
      <c r="M116" s="240"/>
      <c r="N116" s="242"/>
      <c r="O116" s="243"/>
      <c r="P116" s="239"/>
      <c r="Q116" s="241"/>
      <c r="R116" s="240"/>
      <c r="S116" s="240"/>
      <c r="T116" s="240"/>
      <c r="U116" s="242"/>
      <c r="V116" s="242"/>
      <c r="W116" s="237"/>
      <c r="X116" s="239"/>
      <c r="Y116" s="240"/>
      <c r="Z116" s="240"/>
      <c r="AA116" s="240"/>
      <c r="AB116" s="242"/>
      <c r="AC116" s="242"/>
      <c r="AD116" s="239"/>
      <c r="AE116" s="241"/>
      <c r="AF116" s="240"/>
      <c r="AG116" s="240"/>
      <c r="AH116" s="240"/>
      <c r="AI116" s="242"/>
      <c r="AJ116" s="242"/>
      <c r="AK116" s="237"/>
      <c r="AL116" s="239"/>
      <c r="AM116" s="240"/>
      <c r="AN116" s="240"/>
      <c r="AO116" s="240"/>
      <c r="AP116" s="242"/>
      <c r="AQ116" s="242"/>
      <c r="AR116" s="239"/>
      <c r="AS116" s="241"/>
      <c r="AT116" s="240"/>
      <c r="AU116" s="240"/>
      <c r="AV116" s="240">
        <v>15</v>
      </c>
      <c r="AW116" s="240"/>
      <c r="AX116" s="240" t="s">
        <v>34</v>
      </c>
      <c r="AY116" s="244">
        <v>2</v>
      </c>
    </row>
    <row r="117" spans="1:51" ht="18.75" customHeight="1" thickBot="1">
      <c r="A117" s="615">
        <v>47</v>
      </c>
      <c r="B117" s="391" t="s">
        <v>86</v>
      </c>
      <c r="C117" s="334">
        <v>2</v>
      </c>
      <c r="D117" s="335">
        <v>15</v>
      </c>
      <c r="E117" s="336"/>
      <c r="F117" s="337"/>
      <c r="G117" s="337"/>
      <c r="H117" s="337">
        <v>15</v>
      </c>
      <c r="I117" s="337"/>
      <c r="J117" s="338"/>
      <c r="K117" s="339"/>
      <c r="L117" s="337"/>
      <c r="M117" s="337"/>
      <c r="N117" s="340"/>
      <c r="O117" s="341"/>
      <c r="P117" s="336"/>
      <c r="Q117" s="342"/>
      <c r="R117" s="337"/>
      <c r="S117" s="337"/>
      <c r="T117" s="337"/>
      <c r="U117" s="340"/>
      <c r="V117" s="340"/>
      <c r="W117" s="343"/>
      <c r="X117" s="336"/>
      <c r="Y117" s="337"/>
      <c r="Z117" s="337"/>
      <c r="AA117" s="337"/>
      <c r="AB117" s="340"/>
      <c r="AC117" s="340"/>
      <c r="AD117" s="336"/>
      <c r="AE117" s="342"/>
      <c r="AF117" s="337"/>
      <c r="AG117" s="337"/>
      <c r="AH117" s="337"/>
      <c r="AI117" s="340"/>
      <c r="AJ117" s="340"/>
      <c r="AK117" s="343"/>
      <c r="AL117" s="336"/>
      <c r="AM117" s="337"/>
      <c r="AN117" s="337"/>
      <c r="AO117" s="337"/>
      <c r="AP117" s="340"/>
      <c r="AQ117" s="340"/>
      <c r="AR117" s="336"/>
      <c r="AS117" s="342"/>
      <c r="AT117" s="337"/>
      <c r="AU117" s="337"/>
      <c r="AV117" s="337">
        <v>15</v>
      </c>
      <c r="AW117" s="337"/>
      <c r="AX117" s="337" t="s">
        <v>34</v>
      </c>
      <c r="AY117" s="344">
        <v>2</v>
      </c>
    </row>
    <row r="119" ht="15.75" customHeight="1"/>
    <row r="120" ht="15.75" customHeight="1"/>
    <row r="124" ht="24.75" customHeight="1"/>
    <row r="144" ht="13.5" customHeight="1"/>
    <row r="145" ht="13.5" customHeight="1"/>
    <row r="149" ht="26.25" customHeight="1"/>
    <row r="150" ht="21.75" customHeight="1"/>
    <row r="159" ht="13.5" customHeight="1"/>
  </sheetData>
  <sheetProtection/>
  <mergeCells count="71">
    <mergeCell ref="A19:AY19"/>
    <mergeCell ref="A38:B38"/>
    <mergeCell ref="D8:D9"/>
    <mergeCell ref="AE8:AK8"/>
    <mergeCell ref="B7:B9"/>
    <mergeCell ref="AL6:AY6"/>
    <mergeCell ref="A7:A9"/>
    <mergeCell ref="A57:B57"/>
    <mergeCell ref="A50:B50"/>
    <mergeCell ref="AS8:AY8"/>
    <mergeCell ref="AL7:AY7"/>
    <mergeCell ref="AL8:AR8"/>
    <mergeCell ref="A51:B51"/>
    <mergeCell ref="J8:P8"/>
    <mergeCell ref="A10:AY10"/>
    <mergeCell ref="AM60:AR60"/>
    <mergeCell ref="X61:AD61"/>
    <mergeCell ref="J61:P61"/>
    <mergeCell ref="D59:I59"/>
    <mergeCell ref="A60:B60"/>
    <mergeCell ref="D7:I7"/>
    <mergeCell ref="A61:B61"/>
    <mergeCell ref="A52:AY52"/>
    <mergeCell ref="B39:AY39"/>
    <mergeCell ref="X7:AK7"/>
    <mergeCell ref="AE61:AK61"/>
    <mergeCell ref="A56:B56"/>
    <mergeCell ref="J58:P58"/>
    <mergeCell ref="X58:AD58"/>
    <mergeCell ref="A58:I58"/>
    <mergeCell ref="A62:B62"/>
    <mergeCell ref="C7:C9"/>
    <mergeCell ref="A59:B59"/>
    <mergeCell ref="AS62:AY62"/>
    <mergeCell ref="AS58:AY58"/>
    <mergeCell ref="A63:I63"/>
    <mergeCell ref="AL63:AR63"/>
    <mergeCell ref="R60:W60"/>
    <mergeCell ref="Q58:W58"/>
    <mergeCell ref="AF59:AK59"/>
    <mergeCell ref="AL58:AR58"/>
    <mergeCell ref="J63:P63"/>
    <mergeCell ref="AE63:AK63"/>
    <mergeCell ref="E8:I8"/>
    <mergeCell ref="AT60:AY60"/>
    <mergeCell ref="A66:AD66"/>
    <mergeCell ref="AS61:AY61"/>
    <mergeCell ref="AL61:AR61"/>
    <mergeCell ref="D61:I61"/>
    <mergeCell ref="Q61:W61"/>
    <mergeCell ref="AE58:AK58"/>
    <mergeCell ref="B1:U1"/>
    <mergeCell ref="C2:AE2"/>
    <mergeCell ref="C3:AE3"/>
    <mergeCell ref="C4:Q4"/>
    <mergeCell ref="C5:Q5"/>
    <mergeCell ref="D62:AR62"/>
    <mergeCell ref="C6:X6"/>
    <mergeCell ref="J7:W7"/>
    <mergeCell ref="X8:AB8"/>
    <mergeCell ref="Q8:W8"/>
    <mergeCell ref="B69:L69"/>
    <mergeCell ref="Q63:W63"/>
    <mergeCell ref="X63:AD63"/>
    <mergeCell ref="A64:B64"/>
    <mergeCell ref="A65:AX65"/>
    <mergeCell ref="A67:AD67"/>
    <mergeCell ref="A68:G68"/>
    <mergeCell ref="H68:N68"/>
    <mergeCell ref="X68:AI68"/>
    <mergeCell ref="AS63:AY63"/>
  </mergeCells>
  <printOptions horizontalCentered="1"/>
  <pageMargins left="0" right="0" top="0" bottom="0" header="0" footer="0"/>
  <pageSetup horizontalDpi="600" verticalDpi="600" orientation="landscape" paperSize="9" scale="55" r:id="rId1"/>
  <rowBreaks count="1" manualBreakCount="1">
    <brk id="55" max="5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20"/>
  <sheetViews>
    <sheetView view="pageBreakPreview" zoomScaleNormal="75" zoomScaleSheetLayoutView="100" zoomScalePageLayoutView="0" workbookViewId="0" topLeftCell="A34">
      <selection activeCell="H70" sqref="H70:N70"/>
    </sheetView>
  </sheetViews>
  <sheetFormatPr defaultColWidth="8.796875" defaultRowHeight="14.25"/>
  <cols>
    <col min="1" max="1" width="3.19921875" style="0" customWidth="1"/>
    <col min="2" max="2" width="31.5" style="0" customWidth="1"/>
    <col min="3" max="3" width="4.09765625" style="0" customWidth="1"/>
    <col min="4" max="4" width="5.59765625" style="0" customWidth="1"/>
    <col min="5" max="5" width="4.3984375" style="0" customWidth="1"/>
    <col min="6" max="6" width="3.59765625" style="0" customWidth="1"/>
    <col min="7" max="7" width="2.5" style="0" customWidth="1"/>
    <col min="8" max="8" width="4.5" style="0" customWidth="1"/>
    <col min="9" max="51" width="3.59765625" style="0" customWidth="1"/>
  </cols>
  <sheetData>
    <row r="1" spans="2:50" ht="15">
      <c r="B1" s="77" t="s">
        <v>201</v>
      </c>
      <c r="C1" s="77"/>
      <c r="D1" s="77"/>
      <c r="E1" s="77"/>
      <c r="F1" s="77"/>
      <c r="G1" s="77"/>
      <c r="H1" s="77"/>
      <c r="AH1" s="915" t="s">
        <v>210</v>
      </c>
      <c r="AI1" s="915"/>
      <c r="AJ1" s="915"/>
      <c r="AK1" s="915"/>
      <c r="AL1" s="915"/>
      <c r="AM1" s="915"/>
      <c r="AN1" s="915"/>
      <c r="AO1" s="915"/>
      <c r="AP1" s="915"/>
      <c r="AQ1" s="915"/>
      <c r="AR1" s="915"/>
      <c r="AS1" s="915"/>
      <c r="AT1" s="915"/>
      <c r="AU1" s="915"/>
      <c r="AV1" s="915"/>
      <c r="AW1" s="915"/>
      <c r="AX1" s="915"/>
    </row>
    <row r="2" ht="0.75" customHeight="1"/>
    <row r="3" spans="1:51" ht="12" customHeight="1">
      <c r="A3" s="2"/>
      <c r="B3" s="6" t="s">
        <v>15</v>
      </c>
      <c r="C3" s="816" t="s">
        <v>90</v>
      </c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P3" s="816"/>
      <c r="Q3" s="816"/>
      <c r="R3" s="816"/>
      <c r="S3" s="816"/>
      <c r="T3" s="816"/>
      <c r="U3" s="816"/>
      <c r="V3" s="816"/>
      <c r="W3" s="816"/>
      <c r="X3" s="816"/>
      <c r="Y3" s="816"/>
      <c r="Z3" s="816"/>
      <c r="AA3" s="816"/>
      <c r="AB3" s="816"/>
      <c r="AC3" s="816"/>
      <c r="AD3" s="816"/>
      <c r="AE3" s="816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2" customHeight="1">
      <c r="A4" s="5"/>
      <c r="B4" s="6" t="s">
        <v>16</v>
      </c>
      <c r="C4" s="817" t="s">
        <v>100</v>
      </c>
      <c r="D4" s="817"/>
      <c r="E4" s="817"/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  <c r="Q4" s="817"/>
      <c r="R4" s="817"/>
      <c r="S4" s="817"/>
      <c r="T4" s="817"/>
      <c r="U4" s="817"/>
      <c r="V4" s="817"/>
      <c r="W4" s="817"/>
      <c r="X4" s="817"/>
      <c r="Y4" s="817"/>
      <c r="Z4" s="817"/>
      <c r="AA4" s="817"/>
      <c r="AB4" s="817"/>
      <c r="AC4" s="817"/>
      <c r="AD4" s="817"/>
      <c r="AE4" s="817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ht="12" customHeight="1">
      <c r="A5" s="5"/>
      <c r="B5" s="6" t="s">
        <v>17</v>
      </c>
      <c r="C5" s="814" t="s">
        <v>204</v>
      </c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</row>
    <row r="6" spans="1:51" ht="12" customHeight="1">
      <c r="A6" s="2"/>
      <c r="B6" s="6" t="s">
        <v>18</v>
      </c>
      <c r="C6" s="814" t="s">
        <v>32</v>
      </c>
      <c r="D6" s="814"/>
      <c r="E6" s="814"/>
      <c r="F6" s="814"/>
      <c r="G6" s="814"/>
      <c r="H6" s="814"/>
      <c r="I6" s="814"/>
      <c r="J6" s="814"/>
      <c r="K6" s="814"/>
      <c r="L6" s="814"/>
      <c r="M6" s="814"/>
      <c r="N6" s="814"/>
      <c r="O6" s="814"/>
      <c r="P6" s="814"/>
      <c r="Q6" s="814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3.5" customHeight="1" thickBot="1">
      <c r="A7" s="2"/>
      <c r="B7" s="11" t="s">
        <v>19</v>
      </c>
      <c r="C7" s="803" t="s">
        <v>28</v>
      </c>
      <c r="D7" s="803"/>
      <c r="E7" s="803"/>
      <c r="F7" s="803"/>
      <c r="G7" s="803"/>
      <c r="H7" s="803"/>
      <c r="I7" s="803"/>
      <c r="J7" s="803"/>
      <c r="K7" s="803"/>
      <c r="L7" s="803"/>
      <c r="M7" s="803"/>
      <c r="N7" s="803"/>
      <c r="O7" s="803"/>
      <c r="P7" s="803"/>
      <c r="Q7" s="803"/>
      <c r="R7" s="803"/>
      <c r="S7" s="803"/>
      <c r="T7" s="803"/>
      <c r="U7" s="803"/>
      <c r="V7" s="803"/>
      <c r="W7" s="803"/>
      <c r="X7" s="803"/>
      <c r="Y7" s="11"/>
      <c r="Z7" s="11"/>
      <c r="AA7" s="11"/>
      <c r="AB7" s="11"/>
      <c r="AC7" s="11"/>
      <c r="AD7" s="11"/>
      <c r="AE7" s="11"/>
      <c r="AF7" s="3"/>
      <c r="AG7" s="3"/>
      <c r="AH7" s="3"/>
      <c r="AI7" s="3"/>
      <c r="AJ7" s="3"/>
      <c r="AK7" s="3"/>
      <c r="AL7" s="892"/>
      <c r="AM7" s="892"/>
      <c r="AN7" s="892"/>
      <c r="AO7" s="892"/>
      <c r="AP7" s="892"/>
      <c r="AQ7" s="892"/>
      <c r="AR7" s="892"/>
      <c r="AS7" s="892"/>
      <c r="AT7" s="892"/>
      <c r="AU7" s="892"/>
      <c r="AV7" s="892"/>
      <c r="AW7" s="892"/>
      <c r="AX7" s="892"/>
      <c r="AY7" s="892"/>
    </row>
    <row r="8" spans="1:51" ht="12" customHeight="1" thickBot="1">
      <c r="A8" s="792" t="s">
        <v>0</v>
      </c>
      <c r="B8" s="795" t="s">
        <v>21</v>
      </c>
      <c r="C8" s="893" t="s">
        <v>2</v>
      </c>
      <c r="D8" s="798" t="s">
        <v>23</v>
      </c>
      <c r="E8" s="798"/>
      <c r="F8" s="798"/>
      <c r="G8" s="798"/>
      <c r="H8" s="798"/>
      <c r="I8" s="798"/>
      <c r="J8" s="781" t="s">
        <v>3</v>
      </c>
      <c r="K8" s="782"/>
      <c r="L8" s="782"/>
      <c r="M8" s="782"/>
      <c r="N8" s="782"/>
      <c r="O8" s="782"/>
      <c r="P8" s="782"/>
      <c r="Q8" s="782"/>
      <c r="R8" s="782"/>
      <c r="S8" s="782"/>
      <c r="T8" s="782"/>
      <c r="U8" s="782"/>
      <c r="V8" s="782"/>
      <c r="W8" s="783"/>
      <c r="X8" s="781" t="s">
        <v>4</v>
      </c>
      <c r="Y8" s="782"/>
      <c r="Z8" s="782"/>
      <c r="AA8" s="782"/>
      <c r="AB8" s="782"/>
      <c r="AC8" s="782"/>
      <c r="AD8" s="782"/>
      <c r="AE8" s="782"/>
      <c r="AF8" s="782"/>
      <c r="AG8" s="782"/>
      <c r="AH8" s="782"/>
      <c r="AI8" s="782"/>
      <c r="AJ8" s="782"/>
      <c r="AK8" s="783"/>
      <c r="AL8" s="781" t="s">
        <v>5</v>
      </c>
      <c r="AM8" s="782"/>
      <c r="AN8" s="782"/>
      <c r="AO8" s="782"/>
      <c r="AP8" s="782"/>
      <c r="AQ8" s="782"/>
      <c r="AR8" s="782"/>
      <c r="AS8" s="782"/>
      <c r="AT8" s="782"/>
      <c r="AU8" s="782"/>
      <c r="AV8" s="782"/>
      <c r="AW8" s="782"/>
      <c r="AX8" s="782"/>
      <c r="AY8" s="783"/>
    </row>
    <row r="9" spans="1:51" ht="12" customHeight="1" thickBot="1">
      <c r="A9" s="793"/>
      <c r="B9" s="796"/>
      <c r="C9" s="894"/>
      <c r="D9" s="810" t="s">
        <v>6</v>
      </c>
      <c r="E9" s="812" t="s">
        <v>7</v>
      </c>
      <c r="F9" s="813"/>
      <c r="G9" s="813"/>
      <c r="H9" s="813"/>
      <c r="I9" s="813"/>
      <c r="J9" s="804">
        <v>1</v>
      </c>
      <c r="K9" s="805"/>
      <c r="L9" s="805"/>
      <c r="M9" s="805"/>
      <c r="N9" s="805"/>
      <c r="O9" s="805"/>
      <c r="P9" s="806"/>
      <c r="Q9" s="804">
        <v>2</v>
      </c>
      <c r="R9" s="805"/>
      <c r="S9" s="805"/>
      <c r="T9" s="805"/>
      <c r="U9" s="805"/>
      <c r="V9" s="805"/>
      <c r="W9" s="806"/>
      <c r="X9" s="807">
        <v>3</v>
      </c>
      <c r="Y9" s="808"/>
      <c r="Z9" s="808"/>
      <c r="AA9" s="808"/>
      <c r="AB9" s="809"/>
      <c r="AC9" s="378"/>
      <c r="AD9" s="378"/>
      <c r="AE9" s="781">
        <v>4</v>
      </c>
      <c r="AF9" s="782"/>
      <c r="AG9" s="782"/>
      <c r="AH9" s="782"/>
      <c r="AI9" s="782"/>
      <c r="AJ9" s="782"/>
      <c r="AK9" s="783"/>
      <c r="AL9" s="781">
        <v>5</v>
      </c>
      <c r="AM9" s="782"/>
      <c r="AN9" s="782"/>
      <c r="AO9" s="782"/>
      <c r="AP9" s="782"/>
      <c r="AQ9" s="782"/>
      <c r="AR9" s="783"/>
      <c r="AS9" s="781">
        <v>6</v>
      </c>
      <c r="AT9" s="782"/>
      <c r="AU9" s="782"/>
      <c r="AV9" s="782"/>
      <c r="AW9" s="782"/>
      <c r="AX9" s="782"/>
      <c r="AY9" s="783"/>
    </row>
    <row r="10" spans="1:51" ht="48" customHeight="1" thickBot="1">
      <c r="A10" s="794"/>
      <c r="B10" s="797"/>
      <c r="C10" s="895"/>
      <c r="D10" s="811"/>
      <c r="E10" s="14" t="s">
        <v>8</v>
      </c>
      <c r="F10" s="15" t="s">
        <v>9</v>
      </c>
      <c r="G10" s="15" t="s">
        <v>12</v>
      </c>
      <c r="H10" s="15" t="s">
        <v>13</v>
      </c>
      <c r="I10" s="363" t="s">
        <v>14</v>
      </c>
      <c r="J10" s="16" t="s">
        <v>8</v>
      </c>
      <c r="K10" s="17" t="s">
        <v>9</v>
      </c>
      <c r="L10" s="18" t="s">
        <v>12</v>
      </c>
      <c r="M10" s="18" t="s">
        <v>13</v>
      </c>
      <c r="N10" s="362" t="s">
        <v>14</v>
      </c>
      <c r="O10" s="352" t="s">
        <v>1</v>
      </c>
      <c r="P10" s="347" t="s">
        <v>2</v>
      </c>
      <c r="Q10" s="16" t="s">
        <v>8</v>
      </c>
      <c r="R10" s="17" t="s">
        <v>9</v>
      </c>
      <c r="S10" s="18" t="s">
        <v>12</v>
      </c>
      <c r="T10" s="18" t="s">
        <v>13</v>
      </c>
      <c r="U10" s="362" t="s">
        <v>14</v>
      </c>
      <c r="V10" s="352" t="s">
        <v>1</v>
      </c>
      <c r="W10" s="348" t="s">
        <v>2</v>
      </c>
      <c r="X10" s="16" t="s">
        <v>8</v>
      </c>
      <c r="Y10" s="17" t="s">
        <v>9</v>
      </c>
      <c r="Z10" s="18" t="s">
        <v>12</v>
      </c>
      <c r="AA10" s="18" t="s">
        <v>13</v>
      </c>
      <c r="AB10" s="362" t="s">
        <v>14</v>
      </c>
      <c r="AC10" s="352" t="s">
        <v>1</v>
      </c>
      <c r="AD10" s="348" t="s">
        <v>2</v>
      </c>
      <c r="AE10" s="16" t="s">
        <v>8</v>
      </c>
      <c r="AF10" s="18" t="s">
        <v>9</v>
      </c>
      <c r="AG10" s="18" t="s">
        <v>12</v>
      </c>
      <c r="AH10" s="18" t="s">
        <v>13</v>
      </c>
      <c r="AI10" s="361" t="s">
        <v>14</v>
      </c>
      <c r="AJ10" s="351" t="s">
        <v>1</v>
      </c>
      <c r="AK10" s="348" t="s">
        <v>2</v>
      </c>
      <c r="AL10" s="16" t="s">
        <v>8</v>
      </c>
      <c r="AM10" s="18" t="s">
        <v>9</v>
      </c>
      <c r="AN10" s="18" t="s">
        <v>12</v>
      </c>
      <c r="AO10" s="18" t="s">
        <v>13</v>
      </c>
      <c r="AP10" s="361" t="s">
        <v>14</v>
      </c>
      <c r="AQ10" s="351" t="s">
        <v>1</v>
      </c>
      <c r="AR10" s="350" t="s">
        <v>2</v>
      </c>
      <c r="AS10" s="16" t="s">
        <v>8</v>
      </c>
      <c r="AT10" s="18" t="s">
        <v>9</v>
      </c>
      <c r="AU10" s="18" t="s">
        <v>12</v>
      </c>
      <c r="AV10" s="18" t="s">
        <v>13</v>
      </c>
      <c r="AW10" s="361" t="s">
        <v>14</v>
      </c>
      <c r="AX10" s="351" t="s">
        <v>1</v>
      </c>
      <c r="AY10" s="348" t="s">
        <v>2</v>
      </c>
    </row>
    <row r="11" spans="1:51" ht="11.25" customHeight="1" thickBot="1">
      <c r="A11" s="692" t="s">
        <v>87</v>
      </c>
      <c r="B11" s="693"/>
      <c r="C11" s="694"/>
      <c r="D11" s="693"/>
      <c r="E11" s="693"/>
      <c r="F11" s="693"/>
      <c r="G11" s="693"/>
      <c r="H11" s="693"/>
      <c r="I11" s="693"/>
      <c r="J11" s="693"/>
      <c r="K11" s="693"/>
      <c r="L11" s="693"/>
      <c r="M11" s="693"/>
      <c r="N11" s="693"/>
      <c r="O11" s="693"/>
      <c r="P11" s="693"/>
      <c r="Q11" s="693"/>
      <c r="R11" s="693"/>
      <c r="S11" s="693"/>
      <c r="T11" s="693"/>
      <c r="U11" s="693"/>
      <c r="V11" s="693"/>
      <c r="W11" s="693"/>
      <c r="X11" s="693"/>
      <c r="Y11" s="693"/>
      <c r="Z11" s="693"/>
      <c r="AA11" s="693"/>
      <c r="AB11" s="693"/>
      <c r="AC11" s="693"/>
      <c r="AD11" s="693"/>
      <c r="AE11" s="693"/>
      <c r="AF11" s="693"/>
      <c r="AG11" s="693"/>
      <c r="AH11" s="693"/>
      <c r="AI11" s="693"/>
      <c r="AJ11" s="693"/>
      <c r="AK11" s="693"/>
      <c r="AL11" s="693"/>
      <c r="AM11" s="693"/>
      <c r="AN11" s="693"/>
      <c r="AO11" s="693"/>
      <c r="AP11" s="693"/>
      <c r="AQ11" s="693"/>
      <c r="AR11" s="693"/>
      <c r="AS11" s="693"/>
      <c r="AT11" s="693"/>
      <c r="AU11" s="693"/>
      <c r="AV11" s="693"/>
      <c r="AW11" s="693"/>
      <c r="AX11" s="693"/>
      <c r="AY11" s="695"/>
    </row>
    <row r="12" spans="1:51" ht="12" customHeight="1">
      <c r="A12" s="289">
        <v>1</v>
      </c>
      <c r="B12" s="272" t="s">
        <v>130</v>
      </c>
      <c r="C12" s="410">
        <v>3</v>
      </c>
      <c r="D12" s="155">
        <v>30</v>
      </c>
      <c r="E12" s="173">
        <v>30</v>
      </c>
      <c r="F12" s="173"/>
      <c r="G12" s="173"/>
      <c r="H12" s="173"/>
      <c r="I12" s="173"/>
      <c r="J12" s="170">
        <v>30</v>
      </c>
      <c r="K12" s="173"/>
      <c r="L12" s="173"/>
      <c r="M12" s="173"/>
      <c r="N12" s="173"/>
      <c r="O12" s="100" t="s">
        <v>34</v>
      </c>
      <c r="P12" s="108">
        <v>3</v>
      </c>
      <c r="Q12" s="170"/>
      <c r="R12" s="171"/>
      <c r="S12" s="171"/>
      <c r="T12" s="171"/>
      <c r="U12" s="171"/>
      <c r="V12" s="103"/>
      <c r="W12" s="108"/>
      <c r="X12" s="172"/>
      <c r="Y12" s="173"/>
      <c r="Z12" s="173"/>
      <c r="AA12" s="173"/>
      <c r="AB12" s="171"/>
      <c r="AC12" s="100"/>
      <c r="AD12" s="101"/>
      <c r="AE12" s="170"/>
      <c r="AF12" s="173"/>
      <c r="AG12" s="173"/>
      <c r="AH12" s="173"/>
      <c r="AI12" s="171"/>
      <c r="AJ12" s="103"/>
      <c r="AK12" s="104"/>
      <c r="AL12" s="172"/>
      <c r="AM12" s="173"/>
      <c r="AN12" s="173"/>
      <c r="AO12" s="173"/>
      <c r="AP12" s="171"/>
      <c r="AQ12" s="100"/>
      <c r="AR12" s="101"/>
      <c r="AS12" s="170"/>
      <c r="AT12" s="173"/>
      <c r="AU12" s="173"/>
      <c r="AV12" s="173"/>
      <c r="AW12" s="173"/>
      <c r="AX12" s="105"/>
      <c r="AY12" s="104"/>
    </row>
    <row r="13" spans="1:51" ht="12" customHeight="1">
      <c r="A13" s="152">
        <v>2</v>
      </c>
      <c r="B13" s="109" t="s">
        <v>131</v>
      </c>
      <c r="C13" s="411">
        <v>2</v>
      </c>
      <c r="D13" s="174">
        <v>30</v>
      </c>
      <c r="E13" s="175"/>
      <c r="F13" s="98"/>
      <c r="G13" s="98"/>
      <c r="H13" s="98">
        <v>30</v>
      </c>
      <c r="I13" s="98"/>
      <c r="J13" s="176"/>
      <c r="K13" s="98"/>
      <c r="L13" s="98"/>
      <c r="M13" s="98">
        <v>30</v>
      </c>
      <c r="N13" s="98"/>
      <c r="O13" s="100" t="s">
        <v>34</v>
      </c>
      <c r="P13" s="108">
        <v>2</v>
      </c>
      <c r="Q13" s="102"/>
      <c r="R13" s="106"/>
      <c r="S13" s="106"/>
      <c r="T13" s="106"/>
      <c r="U13" s="106"/>
      <c r="V13" s="107"/>
      <c r="W13" s="108"/>
      <c r="X13" s="97"/>
      <c r="Y13" s="98"/>
      <c r="Z13" s="98"/>
      <c r="AA13" s="98"/>
      <c r="AB13" s="99"/>
      <c r="AC13" s="100"/>
      <c r="AD13" s="101"/>
      <c r="AE13" s="102"/>
      <c r="AF13" s="98"/>
      <c r="AG13" s="98"/>
      <c r="AH13" s="98"/>
      <c r="AI13" s="99"/>
      <c r="AJ13" s="103"/>
      <c r="AK13" s="104"/>
      <c r="AL13" s="97"/>
      <c r="AM13" s="98"/>
      <c r="AN13" s="98"/>
      <c r="AO13" s="98"/>
      <c r="AP13" s="99"/>
      <c r="AQ13" s="100"/>
      <c r="AR13" s="101"/>
      <c r="AS13" s="102"/>
      <c r="AT13" s="98"/>
      <c r="AU13" s="98"/>
      <c r="AV13" s="98"/>
      <c r="AW13" s="98"/>
      <c r="AX13" s="105"/>
      <c r="AY13" s="104"/>
    </row>
    <row r="14" spans="1:51" ht="12" customHeight="1">
      <c r="A14" s="150">
        <v>3</v>
      </c>
      <c r="B14" s="109" t="s">
        <v>132</v>
      </c>
      <c r="C14" s="411">
        <v>3</v>
      </c>
      <c r="D14" s="177">
        <v>30</v>
      </c>
      <c r="E14" s="97"/>
      <c r="F14" s="106">
        <v>30</v>
      </c>
      <c r="G14" s="98"/>
      <c r="H14" s="98"/>
      <c r="I14" s="98"/>
      <c r="J14" s="102"/>
      <c r="K14" s="98"/>
      <c r="L14" s="98"/>
      <c r="M14" s="98"/>
      <c r="N14" s="98"/>
      <c r="O14" s="100"/>
      <c r="P14" s="108"/>
      <c r="Q14" s="102"/>
      <c r="R14" s="106">
        <v>30</v>
      </c>
      <c r="S14" s="106"/>
      <c r="T14" s="106"/>
      <c r="U14" s="106"/>
      <c r="V14" s="107" t="s">
        <v>31</v>
      </c>
      <c r="W14" s="108">
        <v>3</v>
      </c>
      <c r="X14" s="97"/>
      <c r="Y14" s="98"/>
      <c r="Z14" s="98"/>
      <c r="AA14" s="98"/>
      <c r="AB14" s="99"/>
      <c r="AC14" s="100"/>
      <c r="AD14" s="101"/>
      <c r="AE14" s="102"/>
      <c r="AF14" s="98"/>
      <c r="AG14" s="98"/>
      <c r="AH14" s="98"/>
      <c r="AI14" s="99"/>
      <c r="AJ14" s="103"/>
      <c r="AK14" s="104"/>
      <c r="AL14" s="97"/>
      <c r="AM14" s="98"/>
      <c r="AN14" s="98"/>
      <c r="AO14" s="98"/>
      <c r="AP14" s="99"/>
      <c r="AQ14" s="100"/>
      <c r="AR14" s="101"/>
      <c r="AS14" s="102"/>
      <c r="AT14" s="98"/>
      <c r="AU14" s="98"/>
      <c r="AV14" s="98"/>
      <c r="AW14" s="98"/>
      <c r="AX14" s="105"/>
      <c r="AY14" s="104"/>
    </row>
    <row r="15" spans="1:51" ht="12" customHeight="1">
      <c r="A15" s="256">
        <v>4</v>
      </c>
      <c r="B15" s="229" t="s">
        <v>35</v>
      </c>
      <c r="C15" s="222">
        <v>2</v>
      </c>
      <c r="D15" s="177">
        <v>15</v>
      </c>
      <c r="E15" s="97">
        <v>15</v>
      </c>
      <c r="F15" s="106"/>
      <c r="G15" s="98"/>
      <c r="H15" s="98"/>
      <c r="I15" s="98"/>
      <c r="J15" s="102"/>
      <c r="K15" s="98"/>
      <c r="L15" s="98"/>
      <c r="M15" s="98"/>
      <c r="N15" s="98"/>
      <c r="O15" s="100"/>
      <c r="P15" s="108"/>
      <c r="Q15" s="102">
        <v>15</v>
      </c>
      <c r="R15" s="106"/>
      <c r="S15" s="106"/>
      <c r="T15" s="106"/>
      <c r="U15" s="106"/>
      <c r="V15" s="107" t="s">
        <v>31</v>
      </c>
      <c r="W15" s="108">
        <v>2</v>
      </c>
      <c r="X15" s="97"/>
      <c r="Y15" s="98"/>
      <c r="Z15" s="98"/>
      <c r="AA15" s="98"/>
      <c r="AB15" s="99"/>
      <c r="AC15" s="100"/>
      <c r="AD15" s="101"/>
      <c r="AE15" s="102"/>
      <c r="AF15" s="98"/>
      <c r="AG15" s="98"/>
      <c r="AH15" s="98"/>
      <c r="AI15" s="99"/>
      <c r="AJ15" s="103"/>
      <c r="AK15" s="104"/>
      <c r="AL15" s="97"/>
      <c r="AM15" s="98"/>
      <c r="AN15" s="98"/>
      <c r="AO15" s="98"/>
      <c r="AP15" s="99"/>
      <c r="AQ15" s="100"/>
      <c r="AR15" s="101"/>
      <c r="AS15" s="102"/>
      <c r="AT15" s="98"/>
      <c r="AU15" s="98"/>
      <c r="AV15" s="98"/>
      <c r="AW15" s="98"/>
      <c r="AX15" s="105"/>
      <c r="AY15" s="104"/>
    </row>
    <row r="16" spans="1:51" ht="12" customHeight="1">
      <c r="A16" s="152">
        <v>5</v>
      </c>
      <c r="B16" s="208" t="s">
        <v>29</v>
      </c>
      <c r="C16" s="222">
        <v>2</v>
      </c>
      <c r="D16" s="177">
        <v>30</v>
      </c>
      <c r="E16" s="97"/>
      <c r="F16" s="106"/>
      <c r="G16" s="98"/>
      <c r="H16" s="98">
        <v>30</v>
      </c>
      <c r="I16" s="98"/>
      <c r="J16" s="102"/>
      <c r="K16" s="98"/>
      <c r="L16" s="98"/>
      <c r="M16" s="98"/>
      <c r="N16" s="98"/>
      <c r="O16" s="100"/>
      <c r="P16" s="108"/>
      <c r="Q16" s="102"/>
      <c r="R16" s="106"/>
      <c r="S16" s="106"/>
      <c r="T16" s="106"/>
      <c r="U16" s="106"/>
      <c r="V16" s="107"/>
      <c r="W16" s="108"/>
      <c r="X16" s="97"/>
      <c r="Y16" s="98"/>
      <c r="Z16" s="98"/>
      <c r="AA16" s="98">
        <v>30</v>
      </c>
      <c r="AB16" s="99"/>
      <c r="AC16" s="100" t="s">
        <v>34</v>
      </c>
      <c r="AD16" s="101">
        <v>2</v>
      </c>
      <c r="AE16" s="102"/>
      <c r="AF16" s="98"/>
      <c r="AG16" s="98"/>
      <c r="AH16" s="98"/>
      <c r="AI16" s="99"/>
      <c r="AJ16" s="103"/>
      <c r="AK16" s="104"/>
      <c r="AL16" s="97"/>
      <c r="AM16" s="98"/>
      <c r="AN16" s="98"/>
      <c r="AO16" s="98"/>
      <c r="AP16" s="99"/>
      <c r="AQ16" s="100"/>
      <c r="AR16" s="101"/>
      <c r="AS16" s="102"/>
      <c r="AT16" s="98"/>
      <c r="AU16" s="98"/>
      <c r="AV16" s="98"/>
      <c r="AW16" s="98"/>
      <c r="AX16" s="105"/>
      <c r="AY16" s="104"/>
    </row>
    <row r="17" spans="1:51" ht="12" customHeight="1">
      <c r="A17" s="230">
        <v>6</v>
      </c>
      <c r="B17" s="208" t="s">
        <v>33</v>
      </c>
      <c r="C17" s="222">
        <v>1</v>
      </c>
      <c r="D17" s="155">
        <v>15</v>
      </c>
      <c r="E17" s="106">
        <v>15</v>
      </c>
      <c r="F17" s="385"/>
      <c r="G17" s="98"/>
      <c r="H17" s="98"/>
      <c r="I17" s="98"/>
      <c r="J17" s="102"/>
      <c r="K17" s="98"/>
      <c r="L17" s="98"/>
      <c r="M17" s="98"/>
      <c r="N17" s="98"/>
      <c r="O17" s="100"/>
      <c r="P17" s="108"/>
      <c r="Q17" s="102"/>
      <c r="R17" s="106"/>
      <c r="S17" s="106"/>
      <c r="T17" s="106"/>
      <c r="U17" s="106"/>
      <c r="V17" s="107"/>
      <c r="W17" s="108"/>
      <c r="X17" s="97">
        <v>15</v>
      </c>
      <c r="Y17" s="98"/>
      <c r="Z17" s="98"/>
      <c r="AA17" s="98"/>
      <c r="AB17" s="99"/>
      <c r="AC17" s="100" t="s">
        <v>34</v>
      </c>
      <c r="AD17" s="101">
        <v>1</v>
      </c>
      <c r="AE17" s="170"/>
      <c r="AF17" s="173"/>
      <c r="AG17" s="173"/>
      <c r="AH17" s="173"/>
      <c r="AI17" s="171"/>
      <c r="AJ17" s="103"/>
      <c r="AK17" s="104"/>
      <c r="AL17" s="97"/>
      <c r="AM17" s="98"/>
      <c r="AN17" s="98"/>
      <c r="AO17" s="98"/>
      <c r="AP17" s="99"/>
      <c r="AQ17" s="100"/>
      <c r="AR17" s="101"/>
      <c r="AS17" s="102"/>
      <c r="AT17" s="98"/>
      <c r="AU17" s="98"/>
      <c r="AV17" s="98"/>
      <c r="AW17" s="98"/>
      <c r="AX17" s="105"/>
      <c r="AY17" s="104"/>
    </row>
    <row r="18" spans="1:51" ht="12" customHeight="1">
      <c r="A18" s="176">
        <v>7</v>
      </c>
      <c r="B18" s="208" t="s">
        <v>133</v>
      </c>
      <c r="C18" s="222">
        <v>2</v>
      </c>
      <c r="D18" s="155">
        <v>15</v>
      </c>
      <c r="E18" s="98">
        <v>15</v>
      </c>
      <c r="F18" s="98"/>
      <c r="G18" s="98"/>
      <c r="H18" s="98"/>
      <c r="I18" s="98"/>
      <c r="J18" s="102"/>
      <c r="K18" s="98"/>
      <c r="L18" s="98"/>
      <c r="M18" s="98"/>
      <c r="N18" s="98"/>
      <c r="O18" s="100"/>
      <c r="P18" s="101"/>
      <c r="Q18" s="102">
        <v>15</v>
      </c>
      <c r="R18" s="98"/>
      <c r="S18" s="98"/>
      <c r="T18" s="98"/>
      <c r="U18" s="98"/>
      <c r="V18" s="100" t="s">
        <v>34</v>
      </c>
      <c r="W18" s="206">
        <v>2</v>
      </c>
      <c r="X18" s="97"/>
      <c r="Y18" s="98"/>
      <c r="Z18" s="98"/>
      <c r="AA18" s="98"/>
      <c r="AB18" s="99"/>
      <c r="AC18" s="100"/>
      <c r="AD18" s="101"/>
      <c r="AE18" s="102"/>
      <c r="AF18" s="98"/>
      <c r="AG18" s="98"/>
      <c r="AH18" s="98"/>
      <c r="AI18" s="99"/>
      <c r="AJ18" s="103"/>
      <c r="AK18" s="104"/>
      <c r="AL18" s="97"/>
      <c r="AM18" s="98"/>
      <c r="AN18" s="98"/>
      <c r="AO18" s="98"/>
      <c r="AP18" s="99"/>
      <c r="AQ18" s="100"/>
      <c r="AR18" s="101"/>
      <c r="AS18" s="102"/>
      <c r="AT18" s="98"/>
      <c r="AU18" s="98"/>
      <c r="AV18" s="98"/>
      <c r="AW18" s="98"/>
      <c r="AX18" s="105"/>
      <c r="AY18" s="104"/>
    </row>
    <row r="19" spans="1:51" ht="12" customHeight="1" thickBot="1">
      <c r="A19" s="152">
        <v>8</v>
      </c>
      <c r="B19" s="208" t="s">
        <v>30</v>
      </c>
      <c r="C19" s="412">
        <v>0</v>
      </c>
      <c r="D19" s="155">
        <v>60</v>
      </c>
      <c r="E19" s="98"/>
      <c r="F19" s="98">
        <v>60</v>
      </c>
      <c r="G19" s="98"/>
      <c r="H19" s="98"/>
      <c r="I19" s="98"/>
      <c r="J19" s="102"/>
      <c r="K19" s="98">
        <v>30</v>
      </c>
      <c r="L19" s="98"/>
      <c r="M19" s="98"/>
      <c r="N19" s="98"/>
      <c r="O19" s="100" t="s">
        <v>34</v>
      </c>
      <c r="P19" s="101">
        <v>0</v>
      </c>
      <c r="Q19" s="102"/>
      <c r="R19" s="98">
        <v>30</v>
      </c>
      <c r="S19" s="98"/>
      <c r="T19" s="98"/>
      <c r="U19" s="98"/>
      <c r="V19" s="100" t="s">
        <v>34</v>
      </c>
      <c r="W19" s="206">
        <v>0</v>
      </c>
      <c r="X19" s="97"/>
      <c r="Y19" s="98"/>
      <c r="Z19" s="98"/>
      <c r="AA19" s="98"/>
      <c r="AB19" s="99"/>
      <c r="AC19" s="100"/>
      <c r="AD19" s="101"/>
      <c r="AE19" s="102"/>
      <c r="AF19" s="98"/>
      <c r="AG19" s="98"/>
      <c r="AH19" s="98"/>
      <c r="AI19" s="99"/>
      <c r="AJ19" s="103"/>
      <c r="AK19" s="104"/>
      <c r="AL19" s="97"/>
      <c r="AM19" s="98"/>
      <c r="AN19" s="98"/>
      <c r="AO19" s="98"/>
      <c r="AP19" s="99"/>
      <c r="AQ19" s="100"/>
      <c r="AR19" s="101"/>
      <c r="AS19" s="102"/>
      <c r="AT19" s="98"/>
      <c r="AU19" s="98"/>
      <c r="AV19" s="98"/>
      <c r="AW19" s="98"/>
      <c r="AX19" s="105"/>
      <c r="AY19" s="104"/>
    </row>
    <row r="20" spans="1:51" ht="12" customHeight="1" thickBot="1">
      <c r="A20" s="696" t="s">
        <v>88</v>
      </c>
      <c r="B20" s="697"/>
      <c r="C20" s="698"/>
      <c r="D20" s="697"/>
      <c r="E20" s="697"/>
      <c r="F20" s="697"/>
      <c r="G20" s="697"/>
      <c r="H20" s="697"/>
      <c r="I20" s="697"/>
      <c r="J20" s="697"/>
      <c r="K20" s="697"/>
      <c r="L20" s="697"/>
      <c r="M20" s="697"/>
      <c r="N20" s="697"/>
      <c r="O20" s="697"/>
      <c r="P20" s="697"/>
      <c r="Q20" s="697"/>
      <c r="R20" s="697"/>
      <c r="S20" s="697"/>
      <c r="T20" s="697"/>
      <c r="U20" s="697"/>
      <c r="V20" s="697"/>
      <c r="W20" s="697"/>
      <c r="X20" s="697"/>
      <c r="Y20" s="697"/>
      <c r="Z20" s="697"/>
      <c r="AA20" s="697"/>
      <c r="AB20" s="697"/>
      <c r="AC20" s="697"/>
      <c r="AD20" s="697"/>
      <c r="AE20" s="697"/>
      <c r="AF20" s="697"/>
      <c r="AG20" s="697"/>
      <c r="AH20" s="697"/>
      <c r="AI20" s="697"/>
      <c r="AJ20" s="697"/>
      <c r="AK20" s="697"/>
      <c r="AL20" s="697"/>
      <c r="AM20" s="697"/>
      <c r="AN20" s="697"/>
      <c r="AO20" s="697"/>
      <c r="AP20" s="697"/>
      <c r="AQ20" s="697"/>
      <c r="AR20" s="697"/>
      <c r="AS20" s="697"/>
      <c r="AT20" s="697"/>
      <c r="AU20" s="697"/>
      <c r="AV20" s="697"/>
      <c r="AW20" s="697"/>
      <c r="AX20" s="697"/>
      <c r="AY20" s="699"/>
    </row>
    <row r="21" spans="1:51" ht="12" customHeight="1">
      <c r="A21" s="102">
        <v>9</v>
      </c>
      <c r="B21" s="231" t="s">
        <v>134</v>
      </c>
      <c r="C21" s="407">
        <f>SUM(P21)</f>
        <v>4</v>
      </c>
      <c r="D21" s="303">
        <v>45</v>
      </c>
      <c r="E21" s="179">
        <v>15</v>
      </c>
      <c r="F21" s="180"/>
      <c r="G21" s="180"/>
      <c r="H21" s="180">
        <v>30</v>
      </c>
      <c r="I21" s="180"/>
      <c r="J21" s="181">
        <v>15</v>
      </c>
      <c r="K21" s="180"/>
      <c r="L21" s="180"/>
      <c r="M21" s="180">
        <v>30</v>
      </c>
      <c r="N21" s="180"/>
      <c r="O21" s="182" t="s">
        <v>31</v>
      </c>
      <c r="P21" s="183">
        <v>4</v>
      </c>
      <c r="Q21" s="181"/>
      <c r="R21" s="184"/>
      <c r="S21" s="184"/>
      <c r="T21" s="184"/>
      <c r="U21" s="184"/>
      <c r="V21" s="185"/>
      <c r="W21" s="183"/>
      <c r="X21" s="179"/>
      <c r="Y21" s="180"/>
      <c r="Z21" s="180"/>
      <c r="AA21" s="180"/>
      <c r="AB21" s="184"/>
      <c r="AC21" s="182"/>
      <c r="AD21" s="186"/>
      <c r="AE21" s="181"/>
      <c r="AF21" s="180"/>
      <c r="AG21" s="180"/>
      <c r="AH21" s="180"/>
      <c r="AI21" s="184"/>
      <c r="AJ21" s="185"/>
      <c r="AK21" s="187"/>
      <c r="AL21" s="179"/>
      <c r="AM21" s="180"/>
      <c r="AN21" s="180"/>
      <c r="AO21" s="180"/>
      <c r="AP21" s="184"/>
      <c r="AQ21" s="182"/>
      <c r="AR21" s="186"/>
      <c r="AS21" s="181"/>
      <c r="AT21" s="180"/>
      <c r="AU21" s="180"/>
      <c r="AV21" s="180"/>
      <c r="AW21" s="180"/>
      <c r="AX21" s="188"/>
      <c r="AY21" s="187"/>
    </row>
    <row r="22" spans="1:51" ht="12" customHeight="1">
      <c r="A22" s="102">
        <v>10</v>
      </c>
      <c r="B22" s="232" t="s">
        <v>135</v>
      </c>
      <c r="C22" s="274">
        <v>3</v>
      </c>
      <c r="D22" s="303">
        <v>30</v>
      </c>
      <c r="E22" s="179"/>
      <c r="F22" s="180"/>
      <c r="G22" s="180"/>
      <c r="H22" s="180">
        <v>30</v>
      </c>
      <c r="I22" s="180"/>
      <c r="J22" s="181"/>
      <c r="K22" s="180"/>
      <c r="L22" s="180"/>
      <c r="M22" s="180">
        <v>30</v>
      </c>
      <c r="N22" s="180"/>
      <c r="O22" s="182" t="s">
        <v>34</v>
      </c>
      <c r="P22" s="183">
        <v>3</v>
      </c>
      <c r="Q22" s="181"/>
      <c r="R22" s="180"/>
      <c r="S22" s="180"/>
      <c r="T22" s="180"/>
      <c r="U22" s="189"/>
      <c r="V22" s="190"/>
      <c r="W22" s="183"/>
      <c r="X22" s="179"/>
      <c r="Y22" s="180"/>
      <c r="Z22" s="180"/>
      <c r="AA22" s="180"/>
      <c r="AB22" s="184"/>
      <c r="AC22" s="182"/>
      <c r="AD22" s="186"/>
      <c r="AE22" s="181"/>
      <c r="AF22" s="180"/>
      <c r="AG22" s="180"/>
      <c r="AH22" s="180"/>
      <c r="AI22" s="184"/>
      <c r="AJ22" s="185"/>
      <c r="AK22" s="187"/>
      <c r="AL22" s="179"/>
      <c r="AM22" s="180"/>
      <c r="AN22" s="180"/>
      <c r="AO22" s="180"/>
      <c r="AP22" s="184"/>
      <c r="AQ22" s="182"/>
      <c r="AR22" s="186"/>
      <c r="AS22" s="181"/>
      <c r="AT22" s="180"/>
      <c r="AU22" s="180"/>
      <c r="AV22" s="180"/>
      <c r="AW22" s="180"/>
      <c r="AX22" s="188"/>
      <c r="AY22" s="187"/>
    </row>
    <row r="23" spans="1:51" ht="12" customHeight="1">
      <c r="A23" s="102">
        <v>11</v>
      </c>
      <c r="B23" s="109" t="s">
        <v>198</v>
      </c>
      <c r="C23" s="304">
        <v>13</v>
      </c>
      <c r="D23" s="193">
        <v>180</v>
      </c>
      <c r="E23" s="180">
        <v>90</v>
      </c>
      <c r="F23" s="180"/>
      <c r="G23" s="180"/>
      <c r="H23" s="180">
        <v>90</v>
      </c>
      <c r="I23" s="180"/>
      <c r="J23" s="181">
        <v>30</v>
      </c>
      <c r="K23" s="180"/>
      <c r="L23" s="180"/>
      <c r="M23" s="180"/>
      <c r="N23" s="180"/>
      <c r="O23" s="182" t="s">
        <v>34</v>
      </c>
      <c r="P23" s="183">
        <v>2</v>
      </c>
      <c r="Q23" s="181"/>
      <c r="R23" s="180"/>
      <c r="S23" s="180"/>
      <c r="T23" s="180">
        <v>30</v>
      </c>
      <c r="U23" s="189"/>
      <c r="V23" s="191" t="s">
        <v>31</v>
      </c>
      <c r="W23" s="187">
        <v>2</v>
      </c>
      <c r="X23" s="179">
        <v>30</v>
      </c>
      <c r="Y23" s="180"/>
      <c r="Z23" s="180"/>
      <c r="AA23" s="180"/>
      <c r="AB23" s="184"/>
      <c r="AC23" s="190" t="s">
        <v>34</v>
      </c>
      <c r="AD23" s="187">
        <v>2</v>
      </c>
      <c r="AE23" s="181"/>
      <c r="AF23" s="180"/>
      <c r="AG23" s="180"/>
      <c r="AH23" s="180">
        <v>30</v>
      </c>
      <c r="AI23" s="184"/>
      <c r="AJ23" s="190" t="s">
        <v>31</v>
      </c>
      <c r="AK23" s="187">
        <v>2</v>
      </c>
      <c r="AL23" s="179">
        <v>30</v>
      </c>
      <c r="AM23" s="180"/>
      <c r="AN23" s="180"/>
      <c r="AO23" s="180"/>
      <c r="AP23" s="184"/>
      <c r="AQ23" s="190" t="s">
        <v>34</v>
      </c>
      <c r="AR23" s="187">
        <v>2</v>
      </c>
      <c r="AS23" s="181"/>
      <c r="AT23" s="180"/>
      <c r="AU23" s="180"/>
      <c r="AV23" s="180">
        <v>30</v>
      </c>
      <c r="AW23" s="189"/>
      <c r="AX23" s="107" t="s">
        <v>31</v>
      </c>
      <c r="AY23" s="108">
        <v>3</v>
      </c>
    </row>
    <row r="24" spans="1:51" ht="12" customHeight="1">
      <c r="A24" s="102">
        <v>12</v>
      </c>
      <c r="B24" s="109" t="s">
        <v>136</v>
      </c>
      <c r="C24" s="304">
        <f>SUM(P24)</f>
        <v>2</v>
      </c>
      <c r="D24" s="303">
        <v>30</v>
      </c>
      <c r="E24" s="179">
        <v>15</v>
      </c>
      <c r="F24" s="180"/>
      <c r="G24" s="180"/>
      <c r="H24" s="180">
        <v>15</v>
      </c>
      <c r="I24" s="180"/>
      <c r="J24" s="181">
        <v>15</v>
      </c>
      <c r="K24" s="180"/>
      <c r="L24" s="180"/>
      <c r="M24" s="180">
        <v>15</v>
      </c>
      <c r="N24" s="180"/>
      <c r="O24" s="182" t="s">
        <v>34</v>
      </c>
      <c r="P24" s="183">
        <v>2</v>
      </c>
      <c r="Q24" s="181"/>
      <c r="R24" s="180"/>
      <c r="S24" s="180"/>
      <c r="T24" s="180"/>
      <c r="U24" s="189"/>
      <c r="V24" s="191"/>
      <c r="W24" s="183"/>
      <c r="X24" s="179"/>
      <c r="Y24" s="180"/>
      <c r="Z24" s="180"/>
      <c r="AA24" s="180"/>
      <c r="AB24" s="184"/>
      <c r="AC24" s="182"/>
      <c r="AD24" s="186"/>
      <c r="AE24" s="181"/>
      <c r="AF24" s="180"/>
      <c r="AG24" s="180"/>
      <c r="AH24" s="180"/>
      <c r="AI24" s="184"/>
      <c r="AJ24" s="185"/>
      <c r="AK24" s="187"/>
      <c r="AL24" s="179"/>
      <c r="AM24" s="180"/>
      <c r="AN24" s="180"/>
      <c r="AO24" s="180"/>
      <c r="AP24" s="184"/>
      <c r="AQ24" s="182"/>
      <c r="AR24" s="186"/>
      <c r="AS24" s="181"/>
      <c r="AT24" s="180"/>
      <c r="AU24" s="180"/>
      <c r="AV24" s="180"/>
      <c r="AW24" s="180"/>
      <c r="AX24" s="188"/>
      <c r="AY24" s="187"/>
    </row>
    <row r="25" spans="1:51" ht="12" customHeight="1">
      <c r="A25" s="102">
        <v>13</v>
      </c>
      <c r="B25" s="109" t="s">
        <v>137</v>
      </c>
      <c r="C25" s="304">
        <f>SUM(P25)</f>
        <v>2</v>
      </c>
      <c r="D25" s="275">
        <v>30</v>
      </c>
      <c r="E25" s="179">
        <v>30</v>
      </c>
      <c r="F25" s="180"/>
      <c r="G25" s="180"/>
      <c r="H25" s="180"/>
      <c r="I25" s="180"/>
      <c r="J25" s="181">
        <v>30</v>
      </c>
      <c r="K25" s="180"/>
      <c r="L25" s="180"/>
      <c r="M25" s="180"/>
      <c r="N25" s="180"/>
      <c r="O25" s="182" t="s">
        <v>34</v>
      </c>
      <c r="P25" s="183">
        <v>2</v>
      </c>
      <c r="Q25" s="181"/>
      <c r="R25" s="180"/>
      <c r="S25" s="180"/>
      <c r="T25" s="180"/>
      <c r="U25" s="189"/>
      <c r="V25" s="191"/>
      <c r="W25" s="183"/>
      <c r="X25" s="179"/>
      <c r="Y25" s="180"/>
      <c r="Z25" s="180"/>
      <c r="AA25" s="180"/>
      <c r="AB25" s="184"/>
      <c r="AC25" s="182"/>
      <c r="AD25" s="186"/>
      <c r="AE25" s="181"/>
      <c r="AF25" s="180"/>
      <c r="AG25" s="180"/>
      <c r="AH25" s="180"/>
      <c r="AI25" s="184"/>
      <c r="AJ25" s="185"/>
      <c r="AK25" s="187"/>
      <c r="AL25" s="179"/>
      <c r="AM25" s="180"/>
      <c r="AN25" s="180"/>
      <c r="AO25" s="180"/>
      <c r="AP25" s="184"/>
      <c r="AQ25" s="182"/>
      <c r="AR25" s="186"/>
      <c r="AS25" s="181"/>
      <c r="AT25" s="180"/>
      <c r="AU25" s="180"/>
      <c r="AV25" s="180"/>
      <c r="AW25" s="180"/>
      <c r="AX25" s="188"/>
      <c r="AY25" s="187"/>
    </row>
    <row r="26" spans="1:51" ht="12" customHeight="1">
      <c r="A26" s="102">
        <v>14</v>
      </c>
      <c r="B26" s="109" t="s">
        <v>138</v>
      </c>
      <c r="C26" s="304">
        <f>SUM(W26)</f>
        <v>4</v>
      </c>
      <c r="D26" s="193">
        <v>60</v>
      </c>
      <c r="E26" s="180">
        <v>30</v>
      </c>
      <c r="F26" s="180"/>
      <c r="G26" s="180"/>
      <c r="H26" s="180">
        <v>30</v>
      </c>
      <c r="I26" s="180"/>
      <c r="J26" s="181"/>
      <c r="K26" s="180"/>
      <c r="L26" s="180"/>
      <c r="M26" s="180"/>
      <c r="N26" s="180"/>
      <c r="O26" s="182"/>
      <c r="P26" s="183"/>
      <c r="Q26" s="181">
        <v>30</v>
      </c>
      <c r="R26" s="180"/>
      <c r="S26" s="180"/>
      <c r="T26" s="180">
        <v>30</v>
      </c>
      <c r="U26" s="189"/>
      <c r="V26" s="191" t="s">
        <v>31</v>
      </c>
      <c r="W26" s="194">
        <v>4</v>
      </c>
      <c r="X26" s="179"/>
      <c r="Y26" s="180"/>
      <c r="Z26" s="180"/>
      <c r="AA26" s="180"/>
      <c r="AB26" s="184"/>
      <c r="AC26" s="182"/>
      <c r="AD26" s="186"/>
      <c r="AE26" s="181"/>
      <c r="AF26" s="180"/>
      <c r="AG26" s="180"/>
      <c r="AH26" s="180"/>
      <c r="AI26" s="184"/>
      <c r="AJ26" s="185"/>
      <c r="AK26" s="187"/>
      <c r="AL26" s="179"/>
      <c r="AM26" s="180"/>
      <c r="AN26" s="180"/>
      <c r="AO26" s="180"/>
      <c r="AP26" s="184"/>
      <c r="AQ26" s="182"/>
      <c r="AR26" s="186"/>
      <c r="AS26" s="181"/>
      <c r="AT26" s="180"/>
      <c r="AU26" s="180"/>
      <c r="AV26" s="180"/>
      <c r="AW26" s="180"/>
      <c r="AX26" s="188"/>
      <c r="AY26" s="187"/>
    </row>
    <row r="27" spans="1:51" ht="15.75" customHeight="1">
      <c r="A27" s="102">
        <v>15</v>
      </c>
      <c r="B27" s="109" t="s">
        <v>200</v>
      </c>
      <c r="C27" s="304">
        <v>8</v>
      </c>
      <c r="D27" s="193">
        <v>120</v>
      </c>
      <c r="E27" s="180">
        <v>60</v>
      </c>
      <c r="F27" s="180">
        <v>60</v>
      </c>
      <c r="G27" s="180"/>
      <c r="H27" s="180"/>
      <c r="I27" s="180"/>
      <c r="J27" s="181"/>
      <c r="K27" s="180"/>
      <c r="L27" s="180"/>
      <c r="M27" s="180"/>
      <c r="N27" s="180"/>
      <c r="O27" s="182"/>
      <c r="P27" s="183"/>
      <c r="Q27" s="181">
        <v>15</v>
      </c>
      <c r="R27" s="180">
        <v>15</v>
      </c>
      <c r="S27" s="180"/>
      <c r="T27" s="180"/>
      <c r="U27" s="189"/>
      <c r="V27" s="191" t="s">
        <v>34</v>
      </c>
      <c r="W27" s="187">
        <v>2</v>
      </c>
      <c r="X27" s="181">
        <v>15</v>
      </c>
      <c r="Y27" s="180">
        <v>15</v>
      </c>
      <c r="Z27" s="180"/>
      <c r="AA27" s="180"/>
      <c r="AB27" s="189"/>
      <c r="AC27" s="190" t="s">
        <v>34</v>
      </c>
      <c r="AD27" s="187">
        <v>2</v>
      </c>
      <c r="AE27" s="181">
        <v>15</v>
      </c>
      <c r="AF27" s="180">
        <v>15</v>
      </c>
      <c r="AG27" s="180"/>
      <c r="AH27" s="180"/>
      <c r="AI27" s="189"/>
      <c r="AJ27" s="190" t="s">
        <v>34</v>
      </c>
      <c r="AK27" s="187">
        <v>2</v>
      </c>
      <c r="AL27" s="181">
        <v>15</v>
      </c>
      <c r="AM27" s="180">
        <v>15</v>
      </c>
      <c r="AN27" s="180"/>
      <c r="AO27" s="180"/>
      <c r="AP27" s="189"/>
      <c r="AQ27" s="190" t="s">
        <v>31</v>
      </c>
      <c r="AR27" s="187">
        <v>2</v>
      </c>
      <c r="AS27" s="181"/>
      <c r="AT27" s="180"/>
      <c r="AU27" s="180"/>
      <c r="AV27" s="180"/>
      <c r="AW27" s="180"/>
      <c r="AX27" s="188"/>
      <c r="AY27" s="187"/>
    </row>
    <row r="28" spans="1:51" ht="12" customHeight="1">
      <c r="A28" s="102">
        <v>16</v>
      </c>
      <c r="B28" s="109" t="s">
        <v>139</v>
      </c>
      <c r="C28" s="304">
        <f>SUM(AD28)</f>
        <v>4</v>
      </c>
      <c r="D28" s="193">
        <v>60</v>
      </c>
      <c r="E28" s="180">
        <v>30</v>
      </c>
      <c r="F28" s="180"/>
      <c r="G28" s="180"/>
      <c r="H28" s="180">
        <v>30</v>
      </c>
      <c r="I28" s="180"/>
      <c r="J28" s="181"/>
      <c r="K28" s="180"/>
      <c r="L28" s="180"/>
      <c r="M28" s="180"/>
      <c r="N28" s="180"/>
      <c r="O28" s="182"/>
      <c r="P28" s="183"/>
      <c r="Q28" s="181"/>
      <c r="R28" s="180"/>
      <c r="S28" s="180"/>
      <c r="T28" s="180"/>
      <c r="U28" s="189"/>
      <c r="V28" s="191"/>
      <c r="W28" s="183"/>
      <c r="X28" s="179">
        <v>30</v>
      </c>
      <c r="Y28" s="180"/>
      <c r="Z28" s="180"/>
      <c r="AA28" s="180">
        <v>30</v>
      </c>
      <c r="AB28" s="184"/>
      <c r="AC28" s="182" t="s">
        <v>31</v>
      </c>
      <c r="AD28" s="186">
        <v>4</v>
      </c>
      <c r="AE28" s="181"/>
      <c r="AF28" s="180"/>
      <c r="AG28" s="180"/>
      <c r="AH28" s="180"/>
      <c r="AI28" s="184"/>
      <c r="AJ28" s="185"/>
      <c r="AK28" s="187"/>
      <c r="AL28" s="179"/>
      <c r="AM28" s="180"/>
      <c r="AN28" s="180"/>
      <c r="AO28" s="180"/>
      <c r="AP28" s="184"/>
      <c r="AQ28" s="182"/>
      <c r="AR28" s="186"/>
      <c r="AS28" s="181"/>
      <c r="AT28" s="180"/>
      <c r="AU28" s="180"/>
      <c r="AV28" s="180"/>
      <c r="AW28" s="180"/>
      <c r="AX28" s="188"/>
      <c r="AY28" s="187"/>
    </row>
    <row r="29" spans="1:51" ht="12" customHeight="1">
      <c r="A29" s="102">
        <v>17</v>
      </c>
      <c r="B29" s="109" t="s">
        <v>140</v>
      </c>
      <c r="C29" s="304">
        <f>SUM(AD29)</f>
        <v>3</v>
      </c>
      <c r="D29" s="193">
        <v>45</v>
      </c>
      <c r="E29" s="180"/>
      <c r="F29" s="180"/>
      <c r="G29" s="180"/>
      <c r="H29" s="180">
        <v>45</v>
      </c>
      <c r="I29" s="180"/>
      <c r="J29" s="181"/>
      <c r="K29" s="180"/>
      <c r="L29" s="180"/>
      <c r="M29" s="180"/>
      <c r="N29" s="180"/>
      <c r="O29" s="182"/>
      <c r="P29" s="183"/>
      <c r="Q29" s="181"/>
      <c r="R29" s="180"/>
      <c r="S29" s="180"/>
      <c r="T29" s="180"/>
      <c r="U29" s="189"/>
      <c r="V29" s="191"/>
      <c r="W29" s="183"/>
      <c r="X29" s="179"/>
      <c r="Y29" s="180"/>
      <c r="Z29" s="180"/>
      <c r="AA29" s="180">
        <v>45</v>
      </c>
      <c r="AB29" s="184"/>
      <c r="AC29" s="182" t="s">
        <v>34</v>
      </c>
      <c r="AD29" s="186">
        <v>3</v>
      </c>
      <c r="AE29" s="181"/>
      <c r="AF29" s="180"/>
      <c r="AG29" s="180"/>
      <c r="AH29" s="180"/>
      <c r="AI29" s="184"/>
      <c r="AJ29" s="185"/>
      <c r="AK29" s="187"/>
      <c r="AL29" s="179"/>
      <c r="AM29" s="180"/>
      <c r="AN29" s="180"/>
      <c r="AO29" s="180"/>
      <c r="AP29" s="184"/>
      <c r="AQ29" s="182"/>
      <c r="AR29" s="186"/>
      <c r="AS29" s="181"/>
      <c r="AT29" s="180"/>
      <c r="AU29" s="180"/>
      <c r="AV29" s="180"/>
      <c r="AW29" s="180"/>
      <c r="AX29" s="188"/>
      <c r="AY29" s="187"/>
    </row>
    <row r="30" spans="1:51" ht="12" customHeight="1">
      <c r="A30" s="102">
        <v>18</v>
      </c>
      <c r="B30" s="109" t="s">
        <v>141</v>
      </c>
      <c r="C30" s="304">
        <f>SUM(AD30)</f>
        <v>3</v>
      </c>
      <c r="D30" s="193">
        <v>45</v>
      </c>
      <c r="E30" s="180">
        <v>15</v>
      </c>
      <c r="F30" s="180"/>
      <c r="G30" s="180"/>
      <c r="H30" s="180">
        <v>30</v>
      </c>
      <c r="I30" s="180"/>
      <c r="J30" s="181"/>
      <c r="K30" s="180"/>
      <c r="L30" s="180"/>
      <c r="M30" s="180"/>
      <c r="N30" s="180"/>
      <c r="O30" s="182"/>
      <c r="P30" s="183"/>
      <c r="Q30" s="181"/>
      <c r="R30" s="180"/>
      <c r="S30" s="180"/>
      <c r="T30" s="180"/>
      <c r="U30" s="189"/>
      <c r="V30" s="191"/>
      <c r="W30" s="183"/>
      <c r="X30" s="179">
        <v>15</v>
      </c>
      <c r="Y30" s="180"/>
      <c r="Z30" s="180"/>
      <c r="AA30" s="180">
        <v>30</v>
      </c>
      <c r="AB30" s="184"/>
      <c r="AC30" s="182" t="s">
        <v>31</v>
      </c>
      <c r="AD30" s="186">
        <v>3</v>
      </c>
      <c r="AE30" s="181"/>
      <c r="AF30" s="180"/>
      <c r="AG30" s="180"/>
      <c r="AH30" s="180"/>
      <c r="AI30" s="184"/>
      <c r="AJ30" s="185"/>
      <c r="AK30" s="187"/>
      <c r="AL30" s="179"/>
      <c r="AM30" s="180"/>
      <c r="AN30" s="180"/>
      <c r="AO30" s="180"/>
      <c r="AP30" s="184"/>
      <c r="AQ30" s="182"/>
      <c r="AR30" s="186"/>
      <c r="AS30" s="181"/>
      <c r="AT30" s="180"/>
      <c r="AU30" s="180"/>
      <c r="AV30" s="180"/>
      <c r="AW30" s="180"/>
      <c r="AX30" s="188"/>
      <c r="AY30" s="187"/>
    </row>
    <row r="31" spans="1:51" ht="24" customHeight="1">
      <c r="A31" s="102">
        <v>19</v>
      </c>
      <c r="B31" s="109" t="s">
        <v>143</v>
      </c>
      <c r="C31" s="304">
        <f>SUM(AD31)</f>
        <v>1</v>
      </c>
      <c r="D31" s="193">
        <v>15</v>
      </c>
      <c r="E31" s="180"/>
      <c r="F31" s="180"/>
      <c r="G31" s="180"/>
      <c r="H31" s="180">
        <v>15</v>
      </c>
      <c r="I31" s="180"/>
      <c r="J31" s="181"/>
      <c r="K31" s="180"/>
      <c r="L31" s="180"/>
      <c r="M31" s="180"/>
      <c r="N31" s="180"/>
      <c r="O31" s="182"/>
      <c r="P31" s="183"/>
      <c r="Q31" s="181"/>
      <c r="R31" s="180"/>
      <c r="S31" s="180"/>
      <c r="T31" s="180"/>
      <c r="U31" s="189"/>
      <c r="V31" s="191"/>
      <c r="W31" s="183"/>
      <c r="X31" s="179"/>
      <c r="Y31" s="180"/>
      <c r="Z31" s="180"/>
      <c r="AA31" s="180">
        <v>15</v>
      </c>
      <c r="AB31" s="184"/>
      <c r="AC31" s="182" t="s">
        <v>34</v>
      </c>
      <c r="AD31" s="186">
        <v>1</v>
      </c>
      <c r="AE31" s="181"/>
      <c r="AF31" s="180"/>
      <c r="AG31" s="180"/>
      <c r="AH31" s="180"/>
      <c r="AI31" s="184"/>
      <c r="AJ31" s="185"/>
      <c r="AK31" s="187"/>
      <c r="AL31" s="179"/>
      <c r="AM31" s="180"/>
      <c r="AN31" s="180"/>
      <c r="AO31" s="180"/>
      <c r="AP31" s="184"/>
      <c r="AQ31" s="182"/>
      <c r="AR31" s="186"/>
      <c r="AS31" s="181"/>
      <c r="AT31" s="180"/>
      <c r="AU31" s="180"/>
      <c r="AV31" s="180"/>
      <c r="AW31" s="180"/>
      <c r="AX31" s="188"/>
      <c r="AY31" s="187"/>
    </row>
    <row r="32" spans="1:51" ht="12" customHeight="1">
      <c r="A32" s="102">
        <v>20</v>
      </c>
      <c r="B32" s="109" t="s">
        <v>142</v>
      </c>
      <c r="C32" s="304">
        <f>SUM(AK32)</f>
        <v>3</v>
      </c>
      <c r="D32" s="193">
        <v>45</v>
      </c>
      <c r="E32" s="180">
        <v>15</v>
      </c>
      <c r="F32" s="180"/>
      <c r="G32" s="180"/>
      <c r="H32" s="180">
        <v>30</v>
      </c>
      <c r="I32" s="180"/>
      <c r="J32" s="181"/>
      <c r="K32" s="180"/>
      <c r="L32" s="180"/>
      <c r="M32" s="180"/>
      <c r="N32" s="180"/>
      <c r="O32" s="182"/>
      <c r="P32" s="183"/>
      <c r="Q32" s="181"/>
      <c r="R32" s="180"/>
      <c r="S32" s="180"/>
      <c r="T32" s="180"/>
      <c r="U32" s="189"/>
      <c r="V32" s="191"/>
      <c r="W32" s="183"/>
      <c r="X32" s="179"/>
      <c r="Y32" s="180"/>
      <c r="Z32" s="180"/>
      <c r="AA32" s="180"/>
      <c r="AB32" s="184"/>
      <c r="AC32" s="182"/>
      <c r="AD32" s="186"/>
      <c r="AE32" s="181">
        <v>15</v>
      </c>
      <c r="AF32" s="180"/>
      <c r="AG32" s="180"/>
      <c r="AH32" s="180">
        <v>30</v>
      </c>
      <c r="AI32" s="184"/>
      <c r="AJ32" s="185" t="s">
        <v>34</v>
      </c>
      <c r="AK32" s="187">
        <v>3</v>
      </c>
      <c r="AL32" s="179"/>
      <c r="AM32" s="180"/>
      <c r="AN32" s="180"/>
      <c r="AO32" s="180"/>
      <c r="AP32" s="184"/>
      <c r="AQ32" s="182"/>
      <c r="AR32" s="186"/>
      <c r="AS32" s="181"/>
      <c r="AT32" s="180"/>
      <c r="AU32" s="180"/>
      <c r="AV32" s="180"/>
      <c r="AW32" s="180"/>
      <c r="AX32" s="188"/>
      <c r="AY32" s="187"/>
    </row>
    <row r="33" spans="1:51" ht="12" customHeight="1">
      <c r="A33" s="102">
        <v>21</v>
      </c>
      <c r="B33" s="109" t="s">
        <v>144</v>
      </c>
      <c r="C33" s="304">
        <f>SUM(AK33)</f>
        <v>2</v>
      </c>
      <c r="D33" s="193">
        <v>30</v>
      </c>
      <c r="E33" s="180"/>
      <c r="F33" s="180"/>
      <c r="G33" s="180"/>
      <c r="H33" s="180">
        <v>30</v>
      </c>
      <c r="I33" s="180"/>
      <c r="J33" s="181"/>
      <c r="K33" s="180"/>
      <c r="L33" s="180"/>
      <c r="M33" s="180"/>
      <c r="N33" s="180"/>
      <c r="O33" s="182"/>
      <c r="P33" s="183"/>
      <c r="Q33" s="181"/>
      <c r="R33" s="180"/>
      <c r="S33" s="180"/>
      <c r="T33" s="180"/>
      <c r="U33" s="189"/>
      <c r="V33" s="191"/>
      <c r="W33" s="183"/>
      <c r="X33" s="179"/>
      <c r="Y33" s="180"/>
      <c r="Z33" s="180"/>
      <c r="AA33" s="180"/>
      <c r="AB33" s="184"/>
      <c r="AC33" s="182"/>
      <c r="AD33" s="186"/>
      <c r="AE33" s="181"/>
      <c r="AF33" s="180"/>
      <c r="AG33" s="180"/>
      <c r="AH33" s="180">
        <v>30</v>
      </c>
      <c r="AI33" s="184"/>
      <c r="AJ33" s="185" t="s">
        <v>34</v>
      </c>
      <c r="AK33" s="187">
        <v>2</v>
      </c>
      <c r="AL33" s="179"/>
      <c r="AM33" s="180"/>
      <c r="AN33" s="180"/>
      <c r="AO33" s="180"/>
      <c r="AP33" s="184"/>
      <c r="AQ33" s="182"/>
      <c r="AR33" s="186"/>
      <c r="AS33" s="181"/>
      <c r="AT33" s="180"/>
      <c r="AU33" s="180"/>
      <c r="AV33" s="180"/>
      <c r="AW33" s="180"/>
      <c r="AX33" s="188"/>
      <c r="AY33" s="187"/>
    </row>
    <row r="34" spans="1:51" ht="12" customHeight="1">
      <c r="A34" s="102">
        <v>22</v>
      </c>
      <c r="B34" s="109" t="s">
        <v>145</v>
      </c>
      <c r="C34" s="304">
        <f>SUM(AK34)</f>
        <v>1</v>
      </c>
      <c r="D34" s="193">
        <v>15</v>
      </c>
      <c r="E34" s="180"/>
      <c r="F34" s="180"/>
      <c r="G34" s="180"/>
      <c r="H34" s="180">
        <v>15</v>
      </c>
      <c r="I34" s="180"/>
      <c r="J34" s="181"/>
      <c r="K34" s="180"/>
      <c r="L34" s="180"/>
      <c r="M34" s="180"/>
      <c r="N34" s="180"/>
      <c r="O34" s="182"/>
      <c r="P34" s="183"/>
      <c r="Q34" s="181"/>
      <c r="R34" s="180"/>
      <c r="S34" s="180"/>
      <c r="T34" s="180"/>
      <c r="U34" s="189"/>
      <c r="V34" s="191"/>
      <c r="W34" s="183"/>
      <c r="X34" s="179"/>
      <c r="Y34" s="180"/>
      <c r="Z34" s="180"/>
      <c r="AA34" s="180"/>
      <c r="AB34" s="184"/>
      <c r="AC34" s="182"/>
      <c r="AD34" s="186"/>
      <c r="AE34" s="181"/>
      <c r="AF34" s="180"/>
      <c r="AG34" s="180"/>
      <c r="AH34" s="180">
        <v>15</v>
      </c>
      <c r="AI34" s="184"/>
      <c r="AJ34" s="185" t="s">
        <v>34</v>
      </c>
      <c r="AK34" s="187">
        <v>1</v>
      </c>
      <c r="AL34" s="179"/>
      <c r="AM34" s="180"/>
      <c r="AN34" s="180"/>
      <c r="AO34" s="180"/>
      <c r="AP34" s="184"/>
      <c r="AQ34" s="182"/>
      <c r="AR34" s="186"/>
      <c r="AS34" s="181"/>
      <c r="AT34" s="180"/>
      <c r="AU34" s="180"/>
      <c r="AV34" s="180"/>
      <c r="AW34" s="180"/>
      <c r="AX34" s="188"/>
      <c r="AY34" s="187"/>
    </row>
    <row r="35" spans="1:51" ht="24" customHeight="1">
      <c r="A35" s="102">
        <v>23</v>
      </c>
      <c r="B35" s="110" t="s">
        <v>147</v>
      </c>
      <c r="C35" s="408">
        <f>SUM(AK35)</f>
        <v>4</v>
      </c>
      <c r="D35" s="193">
        <v>30</v>
      </c>
      <c r="E35" s="180"/>
      <c r="F35" s="180"/>
      <c r="G35" s="180"/>
      <c r="H35" s="180">
        <v>30</v>
      </c>
      <c r="I35" s="180"/>
      <c r="J35" s="181"/>
      <c r="K35" s="180"/>
      <c r="L35" s="180"/>
      <c r="M35" s="180"/>
      <c r="N35" s="180"/>
      <c r="O35" s="182"/>
      <c r="P35" s="183"/>
      <c r="Q35" s="181"/>
      <c r="R35" s="180"/>
      <c r="S35" s="180"/>
      <c r="T35" s="180"/>
      <c r="U35" s="195"/>
      <c r="V35" s="191"/>
      <c r="W35" s="183"/>
      <c r="X35" s="179"/>
      <c r="Y35" s="180"/>
      <c r="Z35" s="180"/>
      <c r="AA35" s="180"/>
      <c r="AB35" s="184"/>
      <c r="AC35" s="182"/>
      <c r="AD35" s="186"/>
      <c r="AE35" s="181"/>
      <c r="AF35" s="180"/>
      <c r="AG35" s="180"/>
      <c r="AH35" s="180">
        <v>30</v>
      </c>
      <c r="AI35" s="184"/>
      <c r="AJ35" s="185" t="s">
        <v>34</v>
      </c>
      <c r="AK35" s="187">
        <v>4</v>
      </c>
      <c r="AL35" s="179"/>
      <c r="AM35" s="180"/>
      <c r="AN35" s="180"/>
      <c r="AO35" s="180"/>
      <c r="AP35" s="184"/>
      <c r="AQ35" s="182"/>
      <c r="AR35" s="186"/>
      <c r="AS35" s="181"/>
      <c r="AT35" s="180"/>
      <c r="AU35" s="180"/>
      <c r="AV35" s="180"/>
      <c r="AW35" s="180"/>
      <c r="AX35" s="188"/>
      <c r="AY35" s="187"/>
    </row>
    <row r="36" spans="1:51" ht="12" customHeight="1">
      <c r="A36" s="102">
        <v>24</v>
      </c>
      <c r="B36" s="110" t="s">
        <v>146</v>
      </c>
      <c r="C36" s="408">
        <f>SUM(AR36)</f>
        <v>2</v>
      </c>
      <c r="D36" s="193">
        <v>45</v>
      </c>
      <c r="E36" s="180">
        <v>15</v>
      </c>
      <c r="F36" s="180"/>
      <c r="G36" s="180"/>
      <c r="H36" s="180">
        <v>30</v>
      </c>
      <c r="I36" s="180"/>
      <c r="J36" s="181"/>
      <c r="K36" s="180"/>
      <c r="L36" s="180"/>
      <c r="M36" s="180"/>
      <c r="N36" s="180"/>
      <c r="O36" s="182"/>
      <c r="P36" s="183"/>
      <c r="Q36" s="181"/>
      <c r="R36" s="180"/>
      <c r="S36" s="180"/>
      <c r="T36" s="180"/>
      <c r="U36" s="195"/>
      <c r="V36" s="191"/>
      <c r="W36" s="183"/>
      <c r="X36" s="179"/>
      <c r="Y36" s="180"/>
      <c r="Z36" s="180"/>
      <c r="AA36" s="180"/>
      <c r="AB36" s="184"/>
      <c r="AC36" s="182"/>
      <c r="AD36" s="186"/>
      <c r="AE36" s="181"/>
      <c r="AF36" s="180"/>
      <c r="AG36" s="180"/>
      <c r="AH36" s="180"/>
      <c r="AI36" s="184"/>
      <c r="AJ36" s="185"/>
      <c r="AK36" s="187"/>
      <c r="AL36" s="179">
        <v>15</v>
      </c>
      <c r="AM36" s="180"/>
      <c r="AN36" s="180"/>
      <c r="AO36" s="180">
        <v>30</v>
      </c>
      <c r="AP36" s="184"/>
      <c r="AQ36" s="182" t="s">
        <v>34</v>
      </c>
      <c r="AR36" s="186">
        <v>2</v>
      </c>
      <c r="AS36" s="181"/>
      <c r="AT36" s="180"/>
      <c r="AU36" s="180"/>
      <c r="AV36" s="180"/>
      <c r="AW36" s="180"/>
      <c r="AX36" s="188"/>
      <c r="AY36" s="187"/>
    </row>
    <row r="37" spans="1:51" ht="12" customHeight="1">
      <c r="A37" s="102">
        <v>25</v>
      </c>
      <c r="B37" s="110" t="s">
        <v>38</v>
      </c>
      <c r="C37" s="408">
        <v>2</v>
      </c>
      <c r="D37" s="193">
        <v>15</v>
      </c>
      <c r="E37" s="180"/>
      <c r="F37" s="180"/>
      <c r="G37" s="180"/>
      <c r="H37" s="180">
        <v>15</v>
      </c>
      <c r="I37" s="180"/>
      <c r="J37" s="181"/>
      <c r="K37" s="180"/>
      <c r="L37" s="180"/>
      <c r="M37" s="180"/>
      <c r="N37" s="180"/>
      <c r="O37" s="182"/>
      <c r="P37" s="183"/>
      <c r="Q37" s="181"/>
      <c r="R37" s="180"/>
      <c r="S37" s="180"/>
      <c r="T37" s="180"/>
      <c r="U37" s="195"/>
      <c r="V37" s="191"/>
      <c r="W37" s="183"/>
      <c r="X37" s="179"/>
      <c r="Y37" s="180"/>
      <c r="Z37" s="180"/>
      <c r="AA37" s="180"/>
      <c r="AB37" s="184"/>
      <c r="AC37" s="182"/>
      <c r="AD37" s="186"/>
      <c r="AE37" s="181"/>
      <c r="AF37" s="180"/>
      <c r="AG37" s="180"/>
      <c r="AH37" s="180"/>
      <c r="AI37" s="184"/>
      <c r="AJ37" s="185"/>
      <c r="AK37" s="187"/>
      <c r="AL37" s="179"/>
      <c r="AM37" s="180"/>
      <c r="AN37" s="180"/>
      <c r="AO37" s="180">
        <v>15</v>
      </c>
      <c r="AP37" s="184"/>
      <c r="AQ37" s="182" t="s">
        <v>34</v>
      </c>
      <c r="AR37" s="186">
        <v>2</v>
      </c>
      <c r="AS37" s="181"/>
      <c r="AT37" s="180"/>
      <c r="AU37" s="180"/>
      <c r="AV37" s="180"/>
      <c r="AW37" s="180"/>
      <c r="AX37" s="188"/>
      <c r="AY37" s="187"/>
    </row>
    <row r="38" spans="1:51" ht="12" customHeight="1">
      <c r="A38" s="102">
        <v>26</v>
      </c>
      <c r="B38" s="110" t="s">
        <v>148</v>
      </c>
      <c r="C38" s="408">
        <f>SUM(AR38)</f>
        <v>2</v>
      </c>
      <c r="D38" s="406">
        <v>45</v>
      </c>
      <c r="E38" s="196">
        <v>15</v>
      </c>
      <c r="F38" s="196"/>
      <c r="G38" s="189"/>
      <c r="H38" s="196">
        <v>30</v>
      </c>
      <c r="I38" s="196"/>
      <c r="J38" s="197"/>
      <c r="K38" s="196"/>
      <c r="L38" s="189"/>
      <c r="M38" s="196"/>
      <c r="N38" s="196"/>
      <c r="O38" s="190"/>
      <c r="P38" s="198"/>
      <c r="Q38" s="197"/>
      <c r="R38" s="189"/>
      <c r="S38" s="196"/>
      <c r="T38" s="189"/>
      <c r="U38" s="195"/>
      <c r="V38" s="191"/>
      <c r="W38" s="194"/>
      <c r="X38" s="200"/>
      <c r="Y38" s="196"/>
      <c r="Z38" s="196"/>
      <c r="AA38" s="196"/>
      <c r="AB38" s="189"/>
      <c r="AC38" s="190"/>
      <c r="AD38" s="186"/>
      <c r="AE38" s="181"/>
      <c r="AF38" s="180"/>
      <c r="AG38" s="180"/>
      <c r="AH38" s="180"/>
      <c r="AI38" s="184"/>
      <c r="AJ38" s="185"/>
      <c r="AK38" s="187"/>
      <c r="AL38" s="179">
        <v>15</v>
      </c>
      <c r="AM38" s="180"/>
      <c r="AN38" s="180"/>
      <c r="AO38" s="180">
        <v>30</v>
      </c>
      <c r="AP38" s="184"/>
      <c r="AQ38" s="182" t="s">
        <v>31</v>
      </c>
      <c r="AR38" s="186">
        <v>2</v>
      </c>
      <c r="AS38" s="181"/>
      <c r="AT38" s="180"/>
      <c r="AU38" s="180"/>
      <c r="AV38" s="180"/>
      <c r="AW38" s="180"/>
      <c r="AX38" s="188"/>
      <c r="AY38" s="187"/>
    </row>
    <row r="39" spans="1:51" s="360" customFormat="1" ht="12" customHeight="1" thickBot="1">
      <c r="A39" s="881" t="s">
        <v>94</v>
      </c>
      <c r="B39" s="882"/>
      <c r="C39" s="409">
        <f>SUM(C12:C19,C21:C38)</f>
        <v>78</v>
      </c>
      <c r="D39" s="354">
        <f>SUM(D12:D19,D21:D38)</f>
        <v>1110</v>
      </c>
      <c r="E39" s="355">
        <f>E12+E15+E17+E18+E21+E23+E24+E26+E25+E27+E28+E30+E32+E36+E38</f>
        <v>405</v>
      </c>
      <c r="F39" s="355">
        <f>SUM(F12:F19,F21:F38)</f>
        <v>150</v>
      </c>
      <c r="G39" s="355">
        <v>0</v>
      </c>
      <c r="H39" s="355">
        <f>H13+H14+H15+H16+H17+H18+H19+H21+H22+H23+H24+H26+H25+H27+H28+H29+H30+H31+H32+H33+H34+H35+H36+H37+H38</f>
        <v>555</v>
      </c>
      <c r="I39" s="355">
        <f>SUM(I12:I19,I21:I38)</f>
        <v>0</v>
      </c>
      <c r="J39" s="356">
        <f>SUM(J12:J19,J21:J38)</f>
        <v>120</v>
      </c>
      <c r="K39" s="355">
        <f>K19</f>
        <v>30</v>
      </c>
      <c r="L39" s="355">
        <f>SUM(L12:L19,L21:L38)</f>
        <v>0</v>
      </c>
      <c r="M39" s="355">
        <f>SUM(M12:M19,M21:M38)</f>
        <v>105</v>
      </c>
      <c r="N39" s="355">
        <v>0</v>
      </c>
      <c r="O39" s="357"/>
      <c r="P39" s="353">
        <f>SUM(P12:P19,P21:P38)</f>
        <v>18</v>
      </c>
      <c r="Q39" s="356">
        <f>Q15+Q18+Q26+Q27</f>
        <v>75</v>
      </c>
      <c r="R39" s="355">
        <f>SUM(R12:R19,R21:R38)</f>
        <v>75</v>
      </c>
      <c r="S39" s="355">
        <f>SUM(S12:S19,S21:S38)</f>
        <v>0</v>
      </c>
      <c r="T39" s="355">
        <v>60</v>
      </c>
      <c r="U39" s="357">
        <f>SUM(U12:U19,U21:U38)</f>
        <v>0</v>
      </c>
      <c r="V39" s="358"/>
      <c r="W39" s="353">
        <v>15</v>
      </c>
      <c r="X39" s="354">
        <v>105</v>
      </c>
      <c r="Y39" s="355">
        <f>SUM(Y21:Y38)</f>
        <v>15</v>
      </c>
      <c r="Z39" s="355">
        <f>SUM(Z12:Z19,Z21:Z38)</f>
        <v>0</v>
      </c>
      <c r="AA39" s="355">
        <f>AA16+AA28+AA29+AA30+AA31</f>
        <v>150</v>
      </c>
      <c r="AB39" s="357">
        <f>SUM(AB12:AB19,AB21:AB38)</f>
        <v>0</v>
      </c>
      <c r="AC39" s="357"/>
      <c r="AD39" s="354">
        <v>18</v>
      </c>
      <c r="AE39" s="356">
        <f>SUM(AE12:AE19,AE21:AE38)</f>
        <v>30</v>
      </c>
      <c r="AF39" s="355">
        <f>SUM(AF12:AF19,AF21:AF38)</f>
        <v>15</v>
      </c>
      <c r="AG39" s="355">
        <f>SUM(AG12:AG19,AG21:AG38)</f>
        <v>0</v>
      </c>
      <c r="AH39" s="355">
        <v>135</v>
      </c>
      <c r="AI39" s="357">
        <f>SUM(AI12:AI19,AI21:AI38)</f>
        <v>0</v>
      </c>
      <c r="AJ39" s="358"/>
      <c r="AK39" s="359">
        <f>SUM(AK12:AK19,AK22:AK38)</f>
        <v>14</v>
      </c>
      <c r="AL39" s="354">
        <f>SUM(AL12:AL19,AL21:AL38)</f>
        <v>75</v>
      </c>
      <c r="AM39" s="355">
        <f>SUM(AM12:AM19,AM21:AM38)</f>
        <v>15</v>
      </c>
      <c r="AN39" s="355">
        <f>SUM(AN12:AN19,AN21:AN38)</f>
        <v>0</v>
      </c>
      <c r="AO39" s="355">
        <f>SUM(AO21:AO38)</f>
        <v>75</v>
      </c>
      <c r="AP39" s="357">
        <f>SUM(AP12:AP19,AP21:AP38)</f>
        <v>0</v>
      </c>
      <c r="AQ39" s="357"/>
      <c r="AR39" s="354">
        <f>SUM(AR12:AR19,AR21:AR38)</f>
        <v>10</v>
      </c>
      <c r="AS39" s="356">
        <f>SUM(AS12:AS19,AS21:AS38)</f>
        <v>0</v>
      </c>
      <c r="AT39" s="355">
        <f>SUM(AT12:AT19,AT21:AT38)</f>
        <v>0</v>
      </c>
      <c r="AU39" s="355">
        <f>SUM(AU12:AU19,AU21:AU38)</f>
        <v>0</v>
      </c>
      <c r="AV39" s="355">
        <f>SUM(AV12:AV19,AV21:AV38)</f>
        <v>30</v>
      </c>
      <c r="AW39" s="355">
        <f>SUM(AW12:AW237)</f>
        <v>0</v>
      </c>
      <c r="AX39" s="355"/>
      <c r="AY39" s="359">
        <f>SUM(AY12:AY19,AY21:AY38)</f>
        <v>3</v>
      </c>
    </row>
    <row r="40" spans="1:51" ht="12" customHeight="1" thickBot="1">
      <c r="A40" s="696" t="s">
        <v>101</v>
      </c>
      <c r="B40" s="883"/>
      <c r="C40" s="884"/>
      <c r="D40" s="883"/>
      <c r="E40" s="883"/>
      <c r="F40" s="883"/>
      <c r="G40" s="883"/>
      <c r="H40" s="883"/>
      <c r="I40" s="883"/>
      <c r="J40" s="883"/>
      <c r="K40" s="883"/>
      <c r="L40" s="883"/>
      <c r="M40" s="883"/>
      <c r="N40" s="883"/>
      <c r="O40" s="883"/>
      <c r="P40" s="883"/>
      <c r="Q40" s="883"/>
      <c r="R40" s="883"/>
      <c r="S40" s="883"/>
      <c r="T40" s="883"/>
      <c r="U40" s="883"/>
      <c r="V40" s="883"/>
      <c r="W40" s="883"/>
      <c r="X40" s="883"/>
      <c r="Y40" s="883"/>
      <c r="Z40" s="883"/>
      <c r="AA40" s="883"/>
      <c r="AB40" s="883"/>
      <c r="AC40" s="883"/>
      <c r="AD40" s="883"/>
      <c r="AE40" s="883"/>
      <c r="AF40" s="883"/>
      <c r="AG40" s="883"/>
      <c r="AH40" s="883"/>
      <c r="AI40" s="883"/>
      <c r="AJ40" s="883"/>
      <c r="AK40" s="883"/>
      <c r="AL40" s="883"/>
      <c r="AM40" s="883"/>
      <c r="AN40" s="883"/>
      <c r="AO40" s="883"/>
      <c r="AP40" s="883"/>
      <c r="AQ40" s="883"/>
      <c r="AR40" s="883"/>
      <c r="AS40" s="883"/>
      <c r="AT40" s="883"/>
      <c r="AU40" s="883"/>
      <c r="AV40" s="883"/>
      <c r="AW40" s="883"/>
      <c r="AX40" s="883"/>
      <c r="AY40" s="885"/>
    </row>
    <row r="41" spans="1:51" ht="12" customHeight="1">
      <c r="A41" s="102">
        <v>27</v>
      </c>
      <c r="B41" s="302" t="s">
        <v>149</v>
      </c>
      <c r="C41" s="407">
        <f>SUM(AD41)</f>
        <v>1</v>
      </c>
      <c r="D41" s="303">
        <v>15</v>
      </c>
      <c r="E41" s="179">
        <v>15</v>
      </c>
      <c r="F41" s="180"/>
      <c r="G41" s="180"/>
      <c r="H41" s="180"/>
      <c r="I41" s="180"/>
      <c r="J41" s="181"/>
      <c r="K41" s="180"/>
      <c r="L41" s="180"/>
      <c r="M41" s="180"/>
      <c r="N41" s="184"/>
      <c r="O41" s="185"/>
      <c r="P41" s="186"/>
      <c r="Q41" s="181"/>
      <c r="R41" s="180"/>
      <c r="S41" s="180"/>
      <c r="T41" s="180"/>
      <c r="U41" s="184"/>
      <c r="V41" s="182"/>
      <c r="W41" s="183"/>
      <c r="X41" s="179">
        <v>15</v>
      </c>
      <c r="Y41" s="180"/>
      <c r="Z41" s="184"/>
      <c r="AA41" s="180"/>
      <c r="AB41" s="184"/>
      <c r="AC41" s="182" t="s">
        <v>34</v>
      </c>
      <c r="AD41" s="186">
        <v>1</v>
      </c>
      <c r="AE41" s="181"/>
      <c r="AF41" s="180"/>
      <c r="AG41" s="180"/>
      <c r="AH41" s="180"/>
      <c r="AI41" s="180"/>
      <c r="AJ41" s="182"/>
      <c r="AK41" s="183"/>
      <c r="AL41" s="179"/>
      <c r="AM41" s="180"/>
      <c r="AN41" s="180"/>
      <c r="AO41" s="180"/>
      <c r="AP41" s="184"/>
      <c r="AQ41" s="182"/>
      <c r="AR41" s="186"/>
      <c r="AS41" s="181"/>
      <c r="AT41" s="180"/>
      <c r="AU41" s="180"/>
      <c r="AV41" s="180"/>
      <c r="AW41" s="180"/>
      <c r="AX41" s="188"/>
      <c r="AY41" s="187"/>
    </row>
    <row r="42" spans="1:51" ht="12" customHeight="1">
      <c r="A42" s="102">
        <v>28</v>
      </c>
      <c r="B42" s="208" t="s">
        <v>150</v>
      </c>
      <c r="C42" s="274">
        <f>SUM(AD42)</f>
        <v>1</v>
      </c>
      <c r="D42" s="275">
        <v>15</v>
      </c>
      <c r="E42" s="179"/>
      <c r="F42" s="180">
        <v>15</v>
      </c>
      <c r="G42" s="180"/>
      <c r="H42" s="180"/>
      <c r="I42" s="180"/>
      <c r="J42" s="181"/>
      <c r="K42" s="180"/>
      <c r="L42" s="180"/>
      <c r="M42" s="180"/>
      <c r="N42" s="184"/>
      <c r="O42" s="185"/>
      <c r="P42" s="186"/>
      <c r="Q42" s="181"/>
      <c r="R42" s="180"/>
      <c r="S42" s="180"/>
      <c r="T42" s="180"/>
      <c r="U42" s="184"/>
      <c r="V42" s="182"/>
      <c r="W42" s="183"/>
      <c r="X42" s="179"/>
      <c r="Y42" s="180">
        <v>15</v>
      </c>
      <c r="Z42" s="180"/>
      <c r="AA42" s="180"/>
      <c r="AB42" s="184"/>
      <c r="AC42" s="182" t="s">
        <v>34</v>
      </c>
      <c r="AD42" s="186">
        <v>1</v>
      </c>
      <c r="AE42" s="181"/>
      <c r="AF42" s="180"/>
      <c r="AG42" s="180"/>
      <c r="AH42" s="180"/>
      <c r="AI42" s="180"/>
      <c r="AJ42" s="182"/>
      <c r="AK42" s="183"/>
      <c r="AL42" s="179"/>
      <c r="AM42" s="180"/>
      <c r="AN42" s="180"/>
      <c r="AO42" s="180"/>
      <c r="AP42" s="184"/>
      <c r="AQ42" s="182"/>
      <c r="AR42" s="186"/>
      <c r="AS42" s="181"/>
      <c r="AT42" s="180"/>
      <c r="AU42" s="180"/>
      <c r="AV42" s="180"/>
      <c r="AW42" s="180"/>
      <c r="AX42" s="188"/>
      <c r="AY42" s="187"/>
    </row>
    <row r="43" spans="1:51" ht="12" customHeight="1">
      <c r="A43" s="102">
        <v>29</v>
      </c>
      <c r="B43" s="208" t="s">
        <v>102</v>
      </c>
      <c r="C43" s="274">
        <f>SUM(AD43)</f>
        <v>1</v>
      </c>
      <c r="D43" s="275">
        <v>15</v>
      </c>
      <c r="E43" s="179"/>
      <c r="F43" s="180">
        <v>15</v>
      </c>
      <c r="G43" s="180"/>
      <c r="H43" s="180"/>
      <c r="I43" s="180"/>
      <c r="J43" s="181"/>
      <c r="K43" s="180"/>
      <c r="L43" s="180"/>
      <c r="M43" s="180"/>
      <c r="N43" s="184"/>
      <c r="O43" s="185"/>
      <c r="P43" s="186"/>
      <c r="Q43" s="181"/>
      <c r="R43" s="180"/>
      <c r="S43" s="180"/>
      <c r="T43" s="180"/>
      <c r="U43" s="184"/>
      <c r="V43" s="182"/>
      <c r="W43" s="183"/>
      <c r="X43" s="179"/>
      <c r="Y43" s="180">
        <v>15</v>
      </c>
      <c r="Z43" s="180"/>
      <c r="AA43" s="180"/>
      <c r="AB43" s="184"/>
      <c r="AC43" s="182" t="s">
        <v>34</v>
      </c>
      <c r="AD43" s="186">
        <v>1</v>
      </c>
      <c r="AE43" s="181"/>
      <c r="AF43" s="180"/>
      <c r="AG43" s="180"/>
      <c r="AH43" s="180"/>
      <c r="AI43" s="180"/>
      <c r="AJ43" s="182"/>
      <c r="AK43" s="198"/>
      <c r="AL43" s="179"/>
      <c r="AM43" s="180"/>
      <c r="AN43" s="180"/>
      <c r="AO43" s="180"/>
      <c r="AP43" s="184"/>
      <c r="AQ43" s="182"/>
      <c r="AR43" s="186"/>
      <c r="AS43" s="181"/>
      <c r="AT43" s="180"/>
      <c r="AU43" s="180"/>
      <c r="AV43" s="180"/>
      <c r="AW43" s="180"/>
      <c r="AX43" s="188"/>
      <c r="AY43" s="187"/>
    </row>
    <row r="44" spans="1:51" ht="26.25" customHeight="1">
      <c r="A44" s="102">
        <v>30</v>
      </c>
      <c r="B44" s="208" t="s">
        <v>103</v>
      </c>
      <c r="C44" s="274">
        <f>SUM(AD44)</f>
        <v>3</v>
      </c>
      <c r="D44" s="275">
        <v>45</v>
      </c>
      <c r="E44" s="179"/>
      <c r="F44" s="180">
        <v>45</v>
      </c>
      <c r="G44" s="180"/>
      <c r="H44" s="180"/>
      <c r="I44" s="180"/>
      <c r="J44" s="181"/>
      <c r="K44" s="180"/>
      <c r="L44" s="180"/>
      <c r="M44" s="180"/>
      <c r="N44" s="184"/>
      <c r="O44" s="185"/>
      <c r="P44" s="186"/>
      <c r="Q44" s="181"/>
      <c r="R44" s="180"/>
      <c r="S44" s="180"/>
      <c r="T44" s="180"/>
      <c r="U44" s="184"/>
      <c r="V44" s="182"/>
      <c r="W44" s="183"/>
      <c r="X44" s="179"/>
      <c r="Y44" s="180">
        <v>45</v>
      </c>
      <c r="Z44" s="180"/>
      <c r="AA44" s="180"/>
      <c r="AB44" s="184"/>
      <c r="AC44" s="182" t="s">
        <v>34</v>
      </c>
      <c r="AD44" s="186">
        <v>3</v>
      </c>
      <c r="AE44" s="181"/>
      <c r="AF44" s="180"/>
      <c r="AG44" s="180"/>
      <c r="AH44" s="180"/>
      <c r="AI44" s="180"/>
      <c r="AJ44" s="182"/>
      <c r="AK44" s="194"/>
      <c r="AL44" s="179"/>
      <c r="AM44" s="180"/>
      <c r="AN44" s="180"/>
      <c r="AO44" s="180"/>
      <c r="AP44" s="184"/>
      <c r="AQ44" s="182"/>
      <c r="AR44" s="186"/>
      <c r="AS44" s="181"/>
      <c r="AT44" s="180"/>
      <c r="AU44" s="180"/>
      <c r="AV44" s="180"/>
      <c r="AW44" s="180"/>
      <c r="AX44" s="188"/>
      <c r="AY44" s="187"/>
    </row>
    <row r="45" spans="1:51" ht="12" customHeight="1">
      <c r="A45" s="102">
        <v>31</v>
      </c>
      <c r="B45" s="208" t="s">
        <v>151</v>
      </c>
      <c r="C45" s="274">
        <f>SUM(AK45)</f>
        <v>2</v>
      </c>
      <c r="D45" s="275">
        <v>15</v>
      </c>
      <c r="E45" s="179">
        <v>15</v>
      </c>
      <c r="F45" s="180"/>
      <c r="G45" s="180"/>
      <c r="H45" s="180"/>
      <c r="I45" s="180"/>
      <c r="J45" s="181"/>
      <c r="K45" s="180"/>
      <c r="L45" s="180"/>
      <c r="M45" s="180"/>
      <c r="N45" s="184"/>
      <c r="O45" s="185"/>
      <c r="P45" s="186"/>
      <c r="Q45" s="181"/>
      <c r="R45" s="180"/>
      <c r="S45" s="180"/>
      <c r="T45" s="180"/>
      <c r="U45" s="184"/>
      <c r="V45" s="182"/>
      <c r="W45" s="183"/>
      <c r="X45" s="179"/>
      <c r="Y45" s="180"/>
      <c r="Z45" s="180"/>
      <c r="AA45" s="180"/>
      <c r="AB45" s="184"/>
      <c r="AC45" s="182"/>
      <c r="AD45" s="186"/>
      <c r="AE45" s="181">
        <v>15</v>
      </c>
      <c r="AF45" s="180"/>
      <c r="AG45" s="180"/>
      <c r="AH45" s="180"/>
      <c r="AI45" s="180"/>
      <c r="AJ45" s="182" t="s">
        <v>34</v>
      </c>
      <c r="AK45" s="187">
        <v>2</v>
      </c>
      <c r="AL45" s="179"/>
      <c r="AM45" s="180"/>
      <c r="AN45" s="180"/>
      <c r="AO45" s="180"/>
      <c r="AP45" s="184"/>
      <c r="AQ45" s="182"/>
      <c r="AR45" s="186"/>
      <c r="AS45" s="181"/>
      <c r="AT45" s="180"/>
      <c r="AU45" s="180"/>
      <c r="AV45" s="180"/>
      <c r="AW45" s="180"/>
      <c r="AX45" s="188"/>
      <c r="AY45" s="187"/>
    </row>
    <row r="46" spans="1:51" ht="12" customHeight="1">
      <c r="A46" s="102">
        <v>32</v>
      </c>
      <c r="B46" s="208" t="s">
        <v>104</v>
      </c>
      <c r="C46" s="274">
        <f>SUM(AK46)</f>
        <v>4</v>
      </c>
      <c r="D46" s="275">
        <v>45</v>
      </c>
      <c r="E46" s="179"/>
      <c r="F46" s="180"/>
      <c r="G46" s="180"/>
      <c r="H46" s="180">
        <v>45</v>
      </c>
      <c r="I46" s="180"/>
      <c r="J46" s="181"/>
      <c r="K46" s="180"/>
      <c r="L46" s="180"/>
      <c r="M46" s="180"/>
      <c r="N46" s="184"/>
      <c r="O46" s="185"/>
      <c r="P46" s="186"/>
      <c r="Q46" s="181"/>
      <c r="R46" s="180"/>
      <c r="S46" s="180"/>
      <c r="T46" s="180"/>
      <c r="U46" s="184"/>
      <c r="V46" s="182"/>
      <c r="W46" s="183"/>
      <c r="X46" s="179"/>
      <c r="Y46" s="180"/>
      <c r="Z46" s="180"/>
      <c r="AA46" s="180"/>
      <c r="AB46" s="184"/>
      <c r="AC46" s="182"/>
      <c r="AD46" s="186"/>
      <c r="AE46" s="181"/>
      <c r="AF46" s="180"/>
      <c r="AG46" s="180"/>
      <c r="AH46" s="180">
        <v>45</v>
      </c>
      <c r="AI46" s="180"/>
      <c r="AJ46" s="182" t="s">
        <v>34</v>
      </c>
      <c r="AK46" s="187">
        <v>4</v>
      </c>
      <c r="AL46" s="179"/>
      <c r="AM46" s="180"/>
      <c r="AN46" s="180"/>
      <c r="AO46" s="180"/>
      <c r="AP46" s="184"/>
      <c r="AQ46" s="182"/>
      <c r="AR46" s="186"/>
      <c r="AS46" s="181"/>
      <c r="AT46" s="180"/>
      <c r="AU46" s="180"/>
      <c r="AV46" s="180"/>
      <c r="AW46" s="180"/>
      <c r="AX46" s="188"/>
      <c r="AY46" s="187"/>
    </row>
    <row r="47" spans="1:51" ht="11.25" customHeight="1">
      <c r="A47" s="102">
        <v>33</v>
      </c>
      <c r="B47" s="208" t="s">
        <v>152</v>
      </c>
      <c r="C47" s="274">
        <f>SUM(AR47)</f>
        <v>2</v>
      </c>
      <c r="D47" s="275">
        <v>15</v>
      </c>
      <c r="E47" s="179">
        <v>15</v>
      </c>
      <c r="F47" s="180"/>
      <c r="G47" s="180"/>
      <c r="H47" s="180"/>
      <c r="I47" s="180"/>
      <c r="J47" s="181"/>
      <c r="K47" s="180"/>
      <c r="L47" s="180"/>
      <c r="M47" s="180"/>
      <c r="N47" s="184"/>
      <c r="O47" s="185"/>
      <c r="P47" s="186"/>
      <c r="Q47" s="181"/>
      <c r="R47" s="180"/>
      <c r="S47" s="180"/>
      <c r="T47" s="180"/>
      <c r="U47" s="184"/>
      <c r="V47" s="182"/>
      <c r="W47" s="183"/>
      <c r="X47" s="179"/>
      <c r="Y47" s="180"/>
      <c r="Z47" s="180"/>
      <c r="AA47" s="180"/>
      <c r="AB47" s="184"/>
      <c r="AC47" s="182"/>
      <c r="AD47" s="186"/>
      <c r="AE47" s="181"/>
      <c r="AF47" s="180"/>
      <c r="AG47" s="180"/>
      <c r="AH47" s="180"/>
      <c r="AI47" s="180"/>
      <c r="AJ47" s="182"/>
      <c r="AK47" s="187"/>
      <c r="AL47" s="179">
        <v>15</v>
      </c>
      <c r="AM47" s="180"/>
      <c r="AN47" s="180"/>
      <c r="AO47" s="180"/>
      <c r="AP47" s="184"/>
      <c r="AQ47" s="182" t="s">
        <v>34</v>
      </c>
      <c r="AR47" s="186">
        <v>2</v>
      </c>
      <c r="AS47" s="181"/>
      <c r="AT47" s="180"/>
      <c r="AU47" s="180"/>
      <c r="AV47" s="180"/>
      <c r="AW47" s="180"/>
      <c r="AX47" s="188"/>
      <c r="AY47" s="187"/>
    </row>
    <row r="48" spans="1:51" ht="12" customHeight="1">
      <c r="A48" s="102">
        <v>34</v>
      </c>
      <c r="B48" s="208" t="s">
        <v>105</v>
      </c>
      <c r="C48" s="274">
        <f>SUM(AR48)</f>
        <v>4</v>
      </c>
      <c r="D48" s="275">
        <v>45</v>
      </c>
      <c r="E48" s="179"/>
      <c r="F48" s="180"/>
      <c r="G48" s="180"/>
      <c r="H48" s="180">
        <v>45</v>
      </c>
      <c r="I48" s="180"/>
      <c r="J48" s="181"/>
      <c r="K48" s="180"/>
      <c r="L48" s="180"/>
      <c r="M48" s="180"/>
      <c r="N48" s="184"/>
      <c r="O48" s="185"/>
      <c r="P48" s="186"/>
      <c r="Q48" s="181"/>
      <c r="R48" s="180"/>
      <c r="S48" s="180"/>
      <c r="T48" s="180"/>
      <c r="U48" s="184"/>
      <c r="V48" s="182"/>
      <c r="W48" s="183"/>
      <c r="X48" s="179"/>
      <c r="Y48" s="180"/>
      <c r="Z48" s="180"/>
      <c r="AA48" s="180"/>
      <c r="AB48" s="184"/>
      <c r="AC48" s="182"/>
      <c r="AD48" s="186"/>
      <c r="AE48" s="181"/>
      <c r="AF48" s="180"/>
      <c r="AG48" s="180"/>
      <c r="AH48" s="180"/>
      <c r="AI48" s="180"/>
      <c r="AJ48" s="182"/>
      <c r="AK48" s="194"/>
      <c r="AL48" s="179"/>
      <c r="AM48" s="180"/>
      <c r="AN48" s="180"/>
      <c r="AO48" s="180">
        <v>45</v>
      </c>
      <c r="AP48" s="184"/>
      <c r="AQ48" s="182" t="s">
        <v>34</v>
      </c>
      <c r="AR48" s="186">
        <v>4</v>
      </c>
      <c r="AS48" s="181"/>
      <c r="AT48" s="180"/>
      <c r="AU48" s="180"/>
      <c r="AV48" s="180"/>
      <c r="AW48" s="180"/>
      <c r="AX48" s="188"/>
      <c r="AY48" s="187"/>
    </row>
    <row r="49" spans="1:51" ht="12" customHeight="1">
      <c r="A49" s="102">
        <v>35</v>
      </c>
      <c r="B49" s="208" t="s">
        <v>153</v>
      </c>
      <c r="C49" s="274">
        <f>SUM(AY49)</f>
        <v>2</v>
      </c>
      <c r="D49" s="275">
        <v>30</v>
      </c>
      <c r="E49" s="179">
        <v>15</v>
      </c>
      <c r="F49" s="180">
        <v>15</v>
      </c>
      <c r="G49" s="180"/>
      <c r="H49" s="180"/>
      <c r="I49" s="180"/>
      <c r="J49" s="181"/>
      <c r="K49" s="180"/>
      <c r="L49" s="180"/>
      <c r="M49" s="180"/>
      <c r="N49" s="184"/>
      <c r="O49" s="185"/>
      <c r="P49" s="186"/>
      <c r="Q49" s="181"/>
      <c r="R49" s="180"/>
      <c r="S49" s="180"/>
      <c r="T49" s="180"/>
      <c r="U49" s="184"/>
      <c r="V49" s="182"/>
      <c r="W49" s="183"/>
      <c r="X49" s="179"/>
      <c r="Y49" s="180"/>
      <c r="Z49" s="180"/>
      <c r="AA49" s="180"/>
      <c r="AB49" s="184"/>
      <c r="AC49" s="182"/>
      <c r="AD49" s="186"/>
      <c r="AE49" s="181"/>
      <c r="AF49" s="180"/>
      <c r="AG49" s="180"/>
      <c r="AH49" s="180"/>
      <c r="AI49" s="180"/>
      <c r="AJ49" s="182"/>
      <c r="AK49" s="187"/>
      <c r="AL49" s="179"/>
      <c r="AM49" s="180"/>
      <c r="AN49" s="180"/>
      <c r="AO49" s="180"/>
      <c r="AP49" s="184"/>
      <c r="AQ49" s="182"/>
      <c r="AR49" s="186"/>
      <c r="AS49" s="181">
        <v>15</v>
      </c>
      <c r="AT49" s="180">
        <v>15</v>
      </c>
      <c r="AU49" s="180"/>
      <c r="AV49" s="180"/>
      <c r="AW49" s="180"/>
      <c r="AX49" s="188" t="s">
        <v>31</v>
      </c>
      <c r="AY49" s="187">
        <v>2</v>
      </c>
    </row>
    <row r="50" spans="1:51" ht="12" customHeight="1">
      <c r="A50" s="102">
        <v>36</v>
      </c>
      <c r="B50" s="208" t="s">
        <v>154</v>
      </c>
      <c r="C50" s="274">
        <f>SUM(AY50)</f>
        <v>1</v>
      </c>
      <c r="D50" s="275">
        <v>15</v>
      </c>
      <c r="E50" s="179"/>
      <c r="F50" s="180">
        <v>15</v>
      </c>
      <c r="G50" s="180"/>
      <c r="H50" s="180"/>
      <c r="I50" s="180"/>
      <c r="J50" s="181"/>
      <c r="K50" s="180"/>
      <c r="L50" s="180"/>
      <c r="M50" s="180"/>
      <c r="N50" s="184"/>
      <c r="O50" s="185"/>
      <c r="P50" s="186"/>
      <c r="Q50" s="181"/>
      <c r="R50" s="180"/>
      <c r="S50" s="180"/>
      <c r="T50" s="180"/>
      <c r="U50" s="184"/>
      <c r="V50" s="182"/>
      <c r="W50" s="183"/>
      <c r="X50" s="179"/>
      <c r="Y50" s="180"/>
      <c r="Z50" s="180"/>
      <c r="AA50" s="180"/>
      <c r="AB50" s="184"/>
      <c r="AC50" s="182"/>
      <c r="AD50" s="186"/>
      <c r="AE50" s="181"/>
      <c r="AF50" s="180"/>
      <c r="AG50" s="180"/>
      <c r="AH50" s="180"/>
      <c r="AI50" s="180"/>
      <c r="AJ50" s="182"/>
      <c r="AK50" s="187"/>
      <c r="AL50" s="179"/>
      <c r="AM50" s="180"/>
      <c r="AN50" s="180"/>
      <c r="AO50" s="180"/>
      <c r="AP50" s="184"/>
      <c r="AQ50" s="182"/>
      <c r="AR50" s="186"/>
      <c r="AS50" s="181"/>
      <c r="AT50" s="180">
        <v>15</v>
      </c>
      <c r="AU50" s="180"/>
      <c r="AV50" s="180"/>
      <c r="AW50" s="180"/>
      <c r="AX50" s="188" t="s">
        <v>34</v>
      </c>
      <c r="AY50" s="187">
        <v>1</v>
      </c>
    </row>
    <row r="51" spans="1:51" ht="12" customHeight="1">
      <c r="A51" s="102">
        <v>37</v>
      </c>
      <c r="B51" s="208" t="s">
        <v>155</v>
      </c>
      <c r="C51" s="413">
        <f>SUM(AY51)</f>
        <v>1</v>
      </c>
      <c r="D51" s="275">
        <v>15</v>
      </c>
      <c r="E51" s="179"/>
      <c r="F51" s="180">
        <v>15</v>
      </c>
      <c r="G51" s="180"/>
      <c r="H51" s="180"/>
      <c r="I51" s="180"/>
      <c r="J51" s="181"/>
      <c r="K51" s="180"/>
      <c r="L51" s="180"/>
      <c r="M51" s="180"/>
      <c r="N51" s="184"/>
      <c r="O51" s="185"/>
      <c r="P51" s="186"/>
      <c r="Q51" s="181"/>
      <c r="R51" s="180"/>
      <c r="S51" s="180"/>
      <c r="T51" s="180"/>
      <c r="U51" s="184"/>
      <c r="V51" s="182"/>
      <c r="W51" s="183"/>
      <c r="X51" s="179"/>
      <c r="Y51" s="180"/>
      <c r="Z51" s="180"/>
      <c r="AA51" s="180"/>
      <c r="AB51" s="184"/>
      <c r="AC51" s="182"/>
      <c r="AD51" s="186"/>
      <c r="AE51" s="181"/>
      <c r="AF51" s="180"/>
      <c r="AG51" s="180"/>
      <c r="AH51" s="180"/>
      <c r="AI51" s="180"/>
      <c r="AJ51" s="182"/>
      <c r="AK51" s="187"/>
      <c r="AL51" s="179"/>
      <c r="AM51" s="180"/>
      <c r="AN51" s="180"/>
      <c r="AO51" s="180"/>
      <c r="AP51" s="184"/>
      <c r="AQ51" s="182"/>
      <c r="AR51" s="186"/>
      <c r="AS51" s="181"/>
      <c r="AT51" s="180">
        <v>15</v>
      </c>
      <c r="AU51" s="180"/>
      <c r="AV51" s="180"/>
      <c r="AW51" s="180"/>
      <c r="AX51" s="188" t="s">
        <v>34</v>
      </c>
      <c r="AY51" s="187">
        <v>1</v>
      </c>
    </row>
    <row r="52" spans="1:51" ht="12" customHeight="1" thickBot="1">
      <c r="A52" s="886" t="s">
        <v>106</v>
      </c>
      <c r="B52" s="887"/>
      <c r="C52" s="414">
        <f aca="true" t="shared" si="0" ref="C52:N52">SUM(C41:C51)</f>
        <v>22</v>
      </c>
      <c r="D52" s="58">
        <f t="shared" si="0"/>
        <v>270</v>
      </c>
      <c r="E52" s="59">
        <f t="shared" si="0"/>
        <v>60</v>
      </c>
      <c r="F52" s="60">
        <f>F42+F43+F44+F49+F50+F51</f>
        <v>120</v>
      </c>
      <c r="G52" s="60">
        <f t="shared" si="0"/>
        <v>0</v>
      </c>
      <c r="H52" s="60">
        <f>H42+H43+H44+H46+H48+H49</f>
        <v>90</v>
      </c>
      <c r="I52" s="60">
        <f t="shared" si="0"/>
        <v>0</v>
      </c>
      <c r="J52" s="61">
        <f t="shared" si="0"/>
        <v>0</v>
      </c>
      <c r="K52" s="59">
        <f t="shared" si="0"/>
        <v>0</v>
      </c>
      <c r="L52" s="60">
        <f t="shared" si="0"/>
        <v>0</v>
      </c>
      <c r="M52" s="60">
        <f t="shared" si="0"/>
        <v>0</v>
      </c>
      <c r="N52" s="60">
        <f t="shared" si="0"/>
        <v>0</v>
      </c>
      <c r="O52" s="59"/>
      <c r="P52" s="62">
        <f aca="true" t="shared" si="1" ref="P52:U52">SUM(P41:P51)</f>
        <v>0</v>
      </c>
      <c r="Q52" s="61">
        <f t="shared" si="1"/>
        <v>0</v>
      </c>
      <c r="R52" s="59">
        <f t="shared" si="1"/>
        <v>0</v>
      </c>
      <c r="S52" s="60">
        <f t="shared" si="1"/>
        <v>0</v>
      </c>
      <c r="T52" s="60">
        <f t="shared" si="1"/>
        <v>0</v>
      </c>
      <c r="U52" s="59">
        <f t="shared" si="1"/>
        <v>0</v>
      </c>
      <c r="V52" s="58"/>
      <c r="W52" s="62">
        <f aca="true" t="shared" si="2" ref="W52:AB52">SUM(W41:W51)</f>
        <v>0</v>
      </c>
      <c r="X52" s="58">
        <f t="shared" si="2"/>
        <v>15</v>
      </c>
      <c r="Y52" s="59">
        <f t="shared" si="2"/>
        <v>75</v>
      </c>
      <c r="Z52" s="60">
        <f t="shared" si="2"/>
        <v>0</v>
      </c>
      <c r="AA52" s="60">
        <f>AA42+AA43+AA44</f>
        <v>0</v>
      </c>
      <c r="AB52" s="59">
        <f t="shared" si="2"/>
        <v>0</v>
      </c>
      <c r="AC52" s="59"/>
      <c r="AD52" s="63">
        <f aca="true" t="shared" si="3" ref="AD52:AI52">SUM(AD41:AD51)</f>
        <v>6</v>
      </c>
      <c r="AE52" s="61">
        <f t="shared" si="3"/>
        <v>15</v>
      </c>
      <c r="AF52" s="59">
        <f t="shared" si="3"/>
        <v>0</v>
      </c>
      <c r="AG52" s="60">
        <f t="shared" si="3"/>
        <v>0</v>
      </c>
      <c r="AH52" s="60">
        <f t="shared" si="3"/>
        <v>45</v>
      </c>
      <c r="AI52" s="59">
        <f t="shared" si="3"/>
        <v>0</v>
      </c>
      <c r="AJ52" s="58"/>
      <c r="AK52" s="64">
        <f aca="true" t="shared" si="4" ref="AK52:AP52">SUM(AK41:AK51)</f>
        <v>6</v>
      </c>
      <c r="AL52" s="58">
        <f t="shared" si="4"/>
        <v>15</v>
      </c>
      <c r="AM52" s="59">
        <f t="shared" si="4"/>
        <v>0</v>
      </c>
      <c r="AN52" s="60">
        <f t="shared" si="4"/>
        <v>0</v>
      </c>
      <c r="AO52" s="60">
        <f t="shared" si="4"/>
        <v>45</v>
      </c>
      <c r="AP52" s="59">
        <f t="shared" si="4"/>
        <v>0</v>
      </c>
      <c r="AQ52" s="59"/>
      <c r="AR52" s="63">
        <f aca="true" t="shared" si="5" ref="AR52:AW52">SUM(AR41:AR51)</f>
        <v>6</v>
      </c>
      <c r="AS52" s="61">
        <f t="shared" si="5"/>
        <v>15</v>
      </c>
      <c r="AT52" s="59">
        <f t="shared" si="5"/>
        <v>45</v>
      </c>
      <c r="AU52" s="60">
        <f t="shared" si="5"/>
        <v>0</v>
      </c>
      <c r="AV52" s="60">
        <f t="shared" si="5"/>
        <v>0</v>
      </c>
      <c r="AW52" s="60">
        <f t="shared" si="5"/>
        <v>0</v>
      </c>
      <c r="AX52" s="60"/>
      <c r="AY52" s="64">
        <f>SUM(AY41:AY51)</f>
        <v>4</v>
      </c>
    </row>
    <row r="53" spans="1:51" ht="12" customHeight="1" thickBot="1">
      <c r="A53" s="784" t="s">
        <v>107</v>
      </c>
      <c r="B53" s="785"/>
      <c r="C53" s="40">
        <f>SUM(C39,C52)</f>
        <v>100</v>
      </c>
      <c r="D53" s="41">
        <f>SUM(D39,D52)</f>
        <v>1380</v>
      </c>
      <c r="E53" s="42">
        <f>E39+E52</f>
        <v>465</v>
      </c>
      <c r="F53" s="43">
        <f>F39+F52</f>
        <v>270</v>
      </c>
      <c r="G53" s="43">
        <f aca="true" t="shared" si="6" ref="G53:M53">SUM(G39,G51)</f>
        <v>0</v>
      </c>
      <c r="H53" s="43">
        <f>H39+H52</f>
        <v>645</v>
      </c>
      <c r="I53" s="43">
        <f t="shared" si="6"/>
        <v>0</v>
      </c>
      <c r="J53" s="44">
        <f>J39+J52</f>
        <v>120</v>
      </c>
      <c r="K53" s="42">
        <f>K39+K52</f>
        <v>30</v>
      </c>
      <c r="L53" s="43">
        <f t="shared" si="6"/>
        <v>0</v>
      </c>
      <c r="M53" s="43">
        <f t="shared" si="6"/>
        <v>105</v>
      </c>
      <c r="N53" s="43">
        <f>SUM(N41:N51)</f>
        <v>0</v>
      </c>
      <c r="O53" s="42"/>
      <c r="P53" s="45">
        <f aca="true" t="shared" si="7" ref="P53:U53">SUM(P39,P51)</f>
        <v>18</v>
      </c>
      <c r="Q53" s="44">
        <f t="shared" si="7"/>
        <v>75</v>
      </c>
      <c r="R53" s="42">
        <f t="shared" si="7"/>
        <v>75</v>
      </c>
      <c r="S53" s="43">
        <f t="shared" si="7"/>
        <v>0</v>
      </c>
      <c r="T53" s="43">
        <f t="shared" si="7"/>
        <v>60</v>
      </c>
      <c r="U53" s="42">
        <f t="shared" si="7"/>
        <v>0</v>
      </c>
      <c r="V53" s="41"/>
      <c r="W53" s="45">
        <f aca="true" t="shared" si="8" ref="W53:AB53">SUM(W39,W51)</f>
        <v>15</v>
      </c>
      <c r="X53" s="41">
        <f>X39+X41</f>
        <v>120</v>
      </c>
      <c r="Y53" s="42">
        <f>Y39+Y52</f>
        <v>90</v>
      </c>
      <c r="Z53" s="43">
        <f t="shared" si="8"/>
        <v>0</v>
      </c>
      <c r="AA53" s="43">
        <f>AA39+AA52</f>
        <v>150</v>
      </c>
      <c r="AB53" s="42">
        <f t="shared" si="8"/>
        <v>0</v>
      </c>
      <c r="AC53" s="42"/>
      <c r="AD53" s="46">
        <f>SUM(AD39,AD52)</f>
        <v>24</v>
      </c>
      <c r="AE53" s="44">
        <f>AE39+AE52</f>
        <v>45</v>
      </c>
      <c r="AF53" s="42">
        <f>SUM(AF39,AF51)</f>
        <v>15</v>
      </c>
      <c r="AG53" s="43">
        <f>SUM(AG39,AG51)</f>
        <v>0</v>
      </c>
      <c r="AH53" s="43">
        <f>AH39+AH52</f>
        <v>180</v>
      </c>
      <c r="AI53" s="42">
        <f>SUM(AI39,AI51)</f>
        <v>0</v>
      </c>
      <c r="AJ53" s="41"/>
      <c r="AK53" s="47">
        <f>AK39+AK52</f>
        <v>20</v>
      </c>
      <c r="AL53" s="41">
        <f>AL39+AL52</f>
        <v>90</v>
      </c>
      <c r="AM53" s="42">
        <f>SUM(AM39,AM51)</f>
        <v>15</v>
      </c>
      <c r="AN53" s="43">
        <f>SUM(AN39,AN51)</f>
        <v>0</v>
      </c>
      <c r="AO53" s="43">
        <f>AO39+AO52</f>
        <v>120</v>
      </c>
      <c r="AP53" s="42">
        <f>SUM(AP39,AP51)</f>
        <v>0</v>
      </c>
      <c r="AQ53" s="42"/>
      <c r="AR53" s="46">
        <f>SUM(AR39,AR52)</f>
        <v>16</v>
      </c>
      <c r="AS53" s="44">
        <f>SUM(AS39,AS51)</f>
        <v>0</v>
      </c>
      <c r="AT53" s="42">
        <f>SUM(AT39,AT51)</f>
        <v>15</v>
      </c>
      <c r="AU53" s="43">
        <f>SUM(AU39,AU51)</f>
        <v>0</v>
      </c>
      <c r="AV53" s="43">
        <f>AV39+AV52</f>
        <v>30</v>
      </c>
      <c r="AW53" s="43">
        <f>SUM(AW39,AW51)</f>
        <v>0</v>
      </c>
      <c r="AX53" s="43"/>
      <c r="AY53" s="47">
        <f>SUM(AY39,AY52)</f>
        <v>7</v>
      </c>
    </row>
    <row r="54" spans="1:51" ht="9.75" customHeight="1" thickBot="1">
      <c r="A54" s="888" t="s">
        <v>96</v>
      </c>
      <c r="B54" s="889"/>
      <c r="C54" s="889"/>
      <c r="D54" s="889"/>
      <c r="E54" s="889"/>
      <c r="F54" s="889"/>
      <c r="G54" s="889"/>
      <c r="H54" s="889"/>
      <c r="I54" s="889"/>
      <c r="J54" s="890"/>
      <c r="K54" s="890"/>
      <c r="L54" s="890"/>
      <c r="M54" s="890"/>
      <c r="N54" s="890"/>
      <c r="O54" s="890"/>
      <c r="P54" s="890"/>
      <c r="Q54" s="889"/>
      <c r="R54" s="889"/>
      <c r="S54" s="889"/>
      <c r="T54" s="889"/>
      <c r="U54" s="889"/>
      <c r="V54" s="889"/>
      <c r="W54" s="889"/>
      <c r="X54" s="889"/>
      <c r="Y54" s="889"/>
      <c r="Z54" s="889"/>
      <c r="AA54" s="889"/>
      <c r="AB54" s="889"/>
      <c r="AC54" s="889"/>
      <c r="AD54" s="889"/>
      <c r="AE54" s="889"/>
      <c r="AF54" s="889"/>
      <c r="AG54" s="889"/>
      <c r="AH54" s="889"/>
      <c r="AI54" s="889"/>
      <c r="AJ54" s="889"/>
      <c r="AK54" s="889"/>
      <c r="AL54" s="889"/>
      <c r="AM54" s="889"/>
      <c r="AN54" s="889"/>
      <c r="AO54" s="889"/>
      <c r="AP54" s="889"/>
      <c r="AQ54" s="889"/>
      <c r="AR54" s="889"/>
      <c r="AS54" s="889"/>
      <c r="AT54" s="889"/>
      <c r="AU54" s="889"/>
      <c r="AV54" s="889"/>
      <c r="AW54" s="889"/>
      <c r="AX54" s="889"/>
      <c r="AY54" s="891"/>
    </row>
    <row r="55" spans="1:51" ht="12" customHeight="1" thickBot="1">
      <c r="A55" s="176">
        <v>38</v>
      </c>
      <c r="B55" s="235" t="s">
        <v>36</v>
      </c>
      <c r="C55" s="415">
        <v>8</v>
      </c>
      <c r="D55" s="433">
        <v>120</v>
      </c>
      <c r="E55" s="420"/>
      <c r="F55" s="420"/>
      <c r="G55" s="420"/>
      <c r="H55" s="420">
        <v>120</v>
      </c>
      <c r="I55" s="428"/>
      <c r="J55" s="419"/>
      <c r="K55" s="420"/>
      <c r="L55" s="420"/>
      <c r="M55" s="420"/>
      <c r="N55" s="420"/>
      <c r="O55" s="425"/>
      <c r="P55" s="424"/>
      <c r="Q55" s="419"/>
      <c r="R55" s="421"/>
      <c r="S55" s="421"/>
      <c r="T55" s="422"/>
      <c r="U55" s="422"/>
      <c r="V55" s="430"/>
      <c r="W55" s="431"/>
      <c r="X55" s="419"/>
      <c r="Y55" s="420"/>
      <c r="Z55" s="420"/>
      <c r="AA55" s="420">
        <v>30</v>
      </c>
      <c r="AB55" s="421"/>
      <c r="AC55" s="425" t="s">
        <v>34</v>
      </c>
      <c r="AD55" s="424">
        <v>2</v>
      </c>
      <c r="AE55" s="419"/>
      <c r="AF55" s="420"/>
      <c r="AG55" s="420"/>
      <c r="AH55" s="420">
        <v>30</v>
      </c>
      <c r="AI55" s="421"/>
      <c r="AJ55" s="423" t="s">
        <v>34</v>
      </c>
      <c r="AK55" s="426">
        <v>2</v>
      </c>
      <c r="AL55" s="419"/>
      <c r="AM55" s="420"/>
      <c r="AN55" s="420"/>
      <c r="AO55" s="421">
        <v>30</v>
      </c>
      <c r="AP55" s="422"/>
      <c r="AQ55" s="423" t="s">
        <v>34</v>
      </c>
      <c r="AR55" s="424">
        <v>2</v>
      </c>
      <c r="AS55" s="419"/>
      <c r="AT55" s="420"/>
      <c r="AU55" s="420"/>
      <c r="AV55" s="420">
        <v>30</v>
      </c>
      <c r="AW55" s="421"/>
      <c r="AX55" s="425" t="s">
        <v>31</v>
      </c>
      <c r="AY55" s="426">
        <v>2</v>
      </c>
    </row>
    <row r="56" spans="1:51" ht="12" customHeight="1" thickBot="1">
      <c r="A56" s="176">
        <v>39</v>
      </c>
      <c r="B56" s="151" t="s">
        <v>197</v>
      </c>
      <c r="C56" s="290">
        <f>SUM(P56,W56,AD56,AK56,AR56,AY56)</f>
        <v>42</v>
      </c>
      <c r="D56" s="174">
        <f>SUM(M56,T56,AA56,AH56,AO56,AV56)</f>
        <v>480</v>
      </c>
      <c r="E56" s="106"/>
      <c r="F56" s="106"/>
      <c r="G56" s="106"/>
      <c r="H56" s="106">
        <v>480</v>
      </c>
      <c r="I56" s="207"/>
      <c r="J56" s="227"/>
      <c r="K56" s="160"/>
      <c r="L56" s="160"/>
      <c r="M56" s="160">
        <v>120</v>
      </c>
      <c r="N56" s="160"/>
      <c r="O56" s="107" t="s">
        <v>34</v>
      </c>
      <c r="P56" s="206">
        <v>12</v>
      </c>
      <c r="Q56" s="227"/>
      <c r="R56" s="160"/>
      <c r="S56" s="160"/>
      <c r="T56" s="160">
        <v>120</v>
      </c>
      <c r="U56" s="160"/>
      <c r="V56" s="107" t="s">
        <v>34</v>
      </c>
      <c r="W56" s="206">
        <v>12</v>
      </c>
      <c r="X56" s="227"/>
      <c r="Y56" s="160"/>
      <c r="Z56" s="160"/>
      <c r="AA56" s="160">
        <v>60</v>
      </c>
      <c r="AB56" s="160"/>
      <c r="AC56" s="107" t="s">
        <v>34</v>
      </c>
      <c r="AD56" s="206">
        <v>4</v>
      </c>
      <c r="AE56" s="227"/>
      <c r="AF56" s="160"/>
      <c r="AG56" s="160"/>
      <c r="AH56" s="160">
        <v>60</v>
      </c>
      <c r="AI56" s="160"/>
      <c r="AJ56" s="107" t="s">
        <v>34</v>
      </c>
      <c r="AK56" s="206">
        <v>4</v>
      </c>
      <c r="AL56" s="227"/>
      <c r="AM56" s="160"/>
      <c r="AN56" s="160"/>
      <c r="AO56" s="160">
        <v>90</v>
      </c>
      <c r="AP56" s="160"/>
      <c r="AQ56" s="107" t="s">
        <v>34</v>
      </c>
      <c r="AR56" s="215">
        <v>6</v>
      </c>
      <c r="AS56" s="227"/>
      <c r="AT56" s="160"/>
      <c r="AU56" s="160"/>
      <c r="AV56" s="160">
        <v>30</v>
      </c>
      <c r="AW56" s="160"/>
      <c r="AX56" s="107" t="s">
        <v>34</v>
      </c>
      <c r="AY56" s="215">
        <v>4</v>
      </c>
    </row>
    <row r="57" spans="1:51" ht="12" customHeight="1" thickBot="1">
      <c r="A57" s="152">
        <v>40</v>
      </c>
      <c r="B57" s="153" t="s">
        <v>156</v>
      </c>
      <c r="C57" s="154">
        <f>SUM(P57,W57,AD57,AK57,AR57,AY57)</f>
        <v>9</v>
      </c>
      <c r="D57" s="434">
        <f>SUM(E57:I57)</f>
        <v>60</v>
      </c>
      <c r="E57" s="98"/>
      <c r="F57" s="98"/>
      <c r="G57" s="98"/>
      <c r="H57" s="98"/>
      <c r="I57" s="429">
        <v>60</v>
      </c>
      <c r="J57" s="102"/>
      <c r="K57" s="98"/>
      <c r="L57" s="98"/>
      <c r="M57" s="98"/>
      <c r="N57" s="99"/>
      <c r="O57" s="103"/>
      <c r="P57" s="108"/>
      <c r="Q57" s="102"/>
      <c r="R57" s="98"/>
      <c r="S57" s="98"/>
      <c r="T57" s="98"/>
      <c r="U57" s="99"/>
      <c r="V57" s="100"/>
      <c r="W57" s="156"/>
      <c r="X57" s="102"/>
      <c r="Y57" s="98"/>
      <c r="Z57" s="98"/>
      <c r="AA57" s="98"/>
      <c r="AB57" s="99"/>
      <c r="AC57" s="100"/>
      <c r="AD57" s="108"/>
      <c r="AE57" s="102"/>
      <c r="AF57" s="98"/>
      <c r="AG57" s="98"/>
      <c r="AH57" s="98"/>
      <c r="AI57" s="157"/>
      <c r="AJ57" s="158"/>
      <c r="AK57" s="159"/>
      <c r="AL57" s="102"/>
      <c r="AM57" s="98"/>
      <c r="AN57" s="98"/>
      <c r="AO57" s="98"/>
      <c r="AP57" s="99">
        <v>30</v>
      </c>
      <c r="AQ57" s="100" t="s">
        <v>34</v>
      </c>
      <c r="AR57" s="108">
        <v>4</v>
      </c>
      <c r="AS57" s="102"/>
      <c r="AT57" s="98"/>
      <c r="AU57" s="98"/>
      <c r="AV57" s="98"/>
      <c r="AW57" s="98">
        <v>30</v>
      </c>
      <c r="AX57" s="105" t="s">
        <v>34</v>
      </c>
      <c r="AY57" s="104">
        <v>5</v>
      </c>
    </row>
    <row r="58" spans="1:51" ht="12" customHeight="1" thickBot="1">
      <c r="A58" s="776" t="s">
        <v>97</v>
      </c>
      <c r="B58" s="777"/>
      <c r="C58" s="48">
        <f aca="true" t="shared" si="9" ref="C58:N58">SUM(C55:C57)</f>
        <v>59</v>
      </c>
      <c r="D58" s="52">
        <f t="shared" si="9"/>
        <v>660</v>
      </c>
      <c r="E58" s="50">
        <f t="shared" si="9"/>
        <v>0</v>
      </c>
      <c r="F58" s="51">
        <f t="shared" si="9"/>
        <v>0</v>
      </c>
      <c r="G58" s="51">
        <f t="shared" si="9"/>
        <v>0</v>
      </c>
      <c r="H58" s="51">
        <f t="shared" si="9"/>
        <v>600</v>
      </c>
      <c r="I58" s="54">
        <f t="shared" si="9"/>
        <v>60</v>
      </c>
      <c r="J58" s="52">
        <f t="shared" si="9"/>
        <v>0</v>
      </c>
      <c r="K58" s="50">
        <f t="shared" si="9"/>
        <v>0</v>
      </c>
      <c r="L58" s="51">
        <f t="shared" si="9"/>
        <v>0</v>
      </c>
      <c r="M58" s="51">
        <f t="shared" si="9"/>
        <v>120</v>
      </c>
      <c r="N58" s="50">
        <f t="shared" si="9"/>
        <v>0</v>
      </c>
      <c r="O58" s="49"/>
      <c r="P58" s="53">
        <f aca="true" t="shared" si="10" ref="P58:U58">SUM(P55:P57)</f>
        <v>12</v>
      </c>
      <c r="Q58" s="52">
        <f t="shared" si="10"/>
        <v>0</v>
      </c>
      <c r="R58" s="50">
        <f t="shared" si="10"/>
        <v>0</v>
      </c>
      <c r="S58" s="51">
        <f t="shared" si="10"/>
        <v>0</v>
      </c>
      <c r="T58" s="51">
        <f t="shared" si="10"/>
        <v>120</v>
      </c>
      <c r="U58" s="50">
        <f t="shared" si="10"/>
        <v>0</v>
      </c>
      <c r="V58" s="50"/>
      <c r="W58" s="53">
        <f aca="true" t="shared" si="11" ref="W58:AB58">SUM(W55:W57)</f>
        <v>12</v>
      </c>
      <c r="X58" s="52">
        <f t="shared" si="11"/>
        <v>0</v>
      </c>
      <c r="Y58" s="50">
        <f t="shared" si="11"/>
        <v>0</v>
      </c>
      <c r="Z58" s="51">
        <f t="shared" si="11"/>
        <v>0</v>
      </c>
      <c r="AA58" s="51">
        <v>90</v>
      </c>
      <c r="AB58" s="50">
        <f t="shared" si="11"/>
        <v>0</v>
      </c>
      <c r="AC58" s="50"/>
      <c r="AD58" s="53">
        <f aca="true" t="shared" si="12" ref="AD58:AI58">SUM(AD55:AD57)</f>
        <v>6</v>
      </c>
      <c r="AE58" s="52">
        <f t="shared" si="12"/>
        <v>0</v>
      </c>
      <c r="AF58" s="50">
        <f t="shared" si="12"/>
        <v>0</v>
      </c>
      <c r="AG58" s="51">
        <f t="shared" si="12"/>
        <v>0</v>
      </c>
      <c r="AH58" s="51">
        <f t="shared" si="12"/>
        <v>90</v>
      </c>
      <c r="AI58" s="50">
        <f t="shared" si="12"/>
        <v>0</v>
      </c>
      <c r="AJ58" s="49"/>
      <c r="AK58" s="54">
        <f aca="true" t="shared" si="13" ref="AK58:AP58">SUM(AK55:AK57)</f>
        <v>6</v>
      </c>
      <c r="AL58" s="52">
        <f t="shared" si="13"/>
        <v>0</v>
      </c>
      <c r="AM58" s="50">
        <f t="shared" si="13"/>
        <v>0</v>
      </c>
      <c r="AN58" s="51">
        <f t="shared" si="13"/>
        <v>0</v>
      </c>
      <c r="AO58" s="51">
        <f t="shared" si="13"/>
        <v>120</v>
      </c>
      <c r="AP58" s="50">
        <f t="shared" si="13"/>
        <v>30</v>
      </c>
      <c r="AQ58" s="50"/>
      <c r="AR58" s="53">
        <f aca="true" t="shared" si="14" ref="AR58:AW58">SUM(AR55:AR57)</f>
        <v>12</v>
      </c>
      <c r="AS58" s="52">
        <f t="shared" si="14"/>
        <v>0</v>
      </c>
      <c r="AT58" s="50">
        <f t="shared" si="14"/>
        <v>0</v>
      </c>
      <c r="AU58" s="51">
        <f t="shared" si="14"/>
        <v>0</v>
      </c>
      <c r="AV58" s="51">
        <f t="shared" si="14"/>
        <v>60</v>
      </c>
      <c r="AW58" s="51">
        <f t="shared" si="14"/>
        <v>30</v>
      </c>
      <c r="AX58" s="51"/>
      <c r="AY58" s="54">
        <f>SUM(AY55:AY57)</f>
        <v>11</v>
      </c>
    </row>
    <row r="59" spans="1:51" ht="12" customHeight="1" thickBot="1">
      <c r="A59" s="769" t="s">
        <v>108</v>
      </c>
      <c r="B59" s="770"/>
      <c r="C59" s="22">
        <f>SUM(C53,C58)</f>
        <v>159</v>
      </c>
      <c r="D59" s="26">
        <f>SUM(D53,D58)</f>
        <v>2040</v>
      </c>
      <c r="E59" s="24">
        <f>E39+E52+E58</f>
        <v>465</v>
      </c>
      <c r="F59" s="25">
        <f>F39+F52+F58</f>
        <v>270</v>
      </c>
      <c r="G59" s="25">
        <f aca="true" t="shared" si="15" ref="G59:N59">SUM(G53,G58)</f>
        <v>0</v>
      </c>
      <c r="H59" s="25">
        <f>H53+H58</f>
        <v>1245</v>
      </c>
      <c r="I59" s="29">
        <f t="shared" si="15"/>
        <v>60</v>
      </c>
      <c r="J59" s="26">
        <f t="shared" si="15"/>
        <v>120</v>
      </c>
      <c r="K59" s="24">
        <f t="shared" si="15"/>
        <v>30</v>
      </c>
      <c r="L59" s="25">
        <f t="shared" si="15"/>
        <v>0</v>
      </c>
      <c r="M59" s="25">
        <f>M39+M52+M56</f>
        <v>225</v>
      </c>
      <c r="N59" s="24">
        <f t="shared" si="15"/>
        <v>0</v>
      </c>
      <c r="O59" s="23"/>
      <c r="P59" s="28">
        <f aca="true" t="shared" si="16" ref="P59:U59">SUM(P53,P58)</f>
        <v>30</v>
      </c>
      <c r="Q59" s="26">
        <f t="shared" si="16"/>
        <v>75</v>
      </c>
      <c r="R59" s="24">
        <f t="shared" si="16"/>
        <v>75</v>
      </c>
      <c r="S59" s="25">
        <f t="shared" si="16"/>
        <v>0</v>
      </c>
      <c r="T59" s="25">
        <f t="shared" si="16"/>
        <v>180</v>
      </c>
      <c r="U59" s="24">
        <f t="shared" si="16"/>
        <v>0</v>
      </c>
      <c r="V59" s="24"/>
      <c r="W59" s="28">
        <f aca="true" t="shared" si="17" ref="W59:AB59">SUM(W53,W58)</f>
        <v>27</v>
      </c>
      <c r="X59" s="26">
        <f t="shared" si="17"/>
        <v>120</v>
      </c>
      <c r="Y59" s="24">
        <f t="shared" si="17"/>
        <v>90</v>
      </c>
      <c r="Z59" s="25">
        <f t="shared" si="17"/>
        <v>0</v>
      </c>
      <c r="AA59" s="25">
        <f t="shared" si="17"/>
        <v>240</v>
      </c>
      <c r="AB59" s="24">
        <f t="shared" si="17"/>
        <v>0</v>
      </c>
      <c r="AC59" s="24"/>
      <c r="AD59" s="28">
        <f aca="true" t="shared" si="18" ref="AD59:AI59">SUM(AD53,AD58)</f>
        <v>30</v>
      </c>
      <c r="AE59" s="26">
        <f t="shared" si="18"/>
        <v>45</v>
      </c>
      <c r="AF59" s="24">
        <f t="shared" si="18"/>
        <v>15</v>
      </c>
      <c r="AG59" s="25">
        <f t="shared" si="18"/>
        <v>0</v>
      </c>
      <c r="AH59" s="25">
        <f t="shared" si="18"/>
        <v>270</v>
      </c>
      <c r="AI59" s="24">
        <f t="shared" si="18"/>
        <v>0</v>
      </c>
      <c r="AJ59" s="23"/>
      <c r="AK59" s="29">
        <f aca="true" t="shared" si="19" ref="AK59:AP59">SUM(AK53,AK58)</f>
        <v>26</v>
      </c>
      <c r="AL59" s="26">
        <f t="shared" si="19"/>
        <v>90</v>
      </c>
      <c r="AM59" s="24">
        <f t="shared" si="19"/>
        <v>15</v>
      </c>
      <c r="AN59" s="25">
        <f t="shared" si="19"/>
        <v>0</v>
      </c>
      <c r="AO59" s="25">
        <f t="shared" si="19"/>
        <v>240</v>
      </c>
      <c r="AP59" s="24">
        <f t="shared" si="19"/>
        <v>30</v>
      </c>
      <c r="AQ59" s="24"/>
      <c r="AR59" s="28">
        <f aca="true" t="shared" si="20" ref="AR59:AW59">SUM(AR53,AR58)</f>
        <v>28</v>
      </c>
      <c r="AS59" s="26">
        <f t="shared" si="20"/>
        <v>0</v>
      </c>
      <c r="AT59" s="24">
        <f t="shared" si="20"/>
        <v>15</v>
      </c>
      <c r="AU59" s="25">
        <f t="shared" si="20"/>
        <v>0</v>
      </c>
      <c r="AV59" s="25">
        <f t="shared" si="20"/>
        <v>90</v>
      </c>
      <c r="AW59" s="25">
        <f t="shared" si="20"/>
        <v>30</v>
      </c>
      <c r="AX59" s="25"/>
      <c r="AY59" s="29">
        <f>SUM(AY53,AY58)</f>
        <v>18</v>
      </c>
    </row>
    <row r="60" spans="1:51" ht="9.75" customHeight="1" thickBot="1">
      <c r="A60" s="771" t="s">
        <v>10</v>
      </c>
      <c r="B60" s="772"/>
      <c r="C60" s="772"/>
      <c r="D60" s="772"/>
      <c r="E60" s="772"/>
      <c r="F60" s="772"/>
      <c r="G60" s="772"/>
      <c r="H60" s="772"/>
      <c r="I60" s="772"/>
      <c r="J60" s="773">
        <f>SUM(J59:N59)</f>
        <v>375</v>
      </c>
      <c r="K60" s="774"/>
      <c r="L60" s="774"/>
      <c r="M60" s="774"/>
      <c r="N60" s="774"/>
      <c r="O60" s="774"/>
      <c r="P60" s="775"/>
      <c r="Q60" s="773">
        <f>SUM(Q59:U59)</f>
        <v>330</v>
      </c>
      <c r="R60" s="774"/>
      <c r="S60" s="774"/>
      <c r="T60" s="774"/>
      <c r="U60" s="774"/>
      <c r="V60" s="774"/>
      <c r="W60" s="774"/>
      <c r="X60" s="774">
        <f>SUM(X59:AB59)</f>
        <v>450</v>
      </c>
      <c r="Y60" s="774"/>
      <c r="Z60" s="774"/>
      <c r="AA60" s="774"/>
      <c r="AB60" s="774"/>
      <c r="AC60" s="774"/>
      <c r="AD60" s="775"/>
      <c r="AE60" s="773">
        <f>SUM(AE59:AI59)</f>
        <v>330</v>
      </c>
      <c r="AF60" s="774"/>
      <c r="AG60" s="774"/>
      <c r="AH60" s="774"/>
      <c r="AI60" s="774"/>
      <c r="AJ60" s="774"/>
      <c r="AK60" s="775"/>
      <c r="AL60" s="878">
        <f>SUM(AL59:AP59)</f>
        <v>375</v>
      </c>
      <c r="AM60" s="879"/>
      <c r="AN60" s="879"/>
      <c r="AO60" s="879"/>
      <c r="AP60" s="879"/>
      <c r="AQ60" s="879"/>
      <c r="AR60" s="880"/>
      <c r="AS60" s="774">
        <v>135</v>
      </c>
      <c r="AT60" s="774"/>
      <c r="AU60" s="774"/>
      <c r="AV60" s="774"/>
      <c r="AW60" s="774"/>
      <c r="AX60" s="774"/>
      <c r="AY60" s="775"/>
    </row>
    <row r="61" spans="1:51" ht="15.75" customHeight="1" thickBot="1">
      <c r="A61" s="383"/>
      <c r="B61" s="369" t="s">
        <v>22</v>
      </c>
      <c r="C61" s="270">
        <v>4</v>
      </c>
      <c r="D61" s="688" t="s">
        <v>203</v>
      </c>
      <c r="E61" s="778"/>
      <c r="F61" s="778"/>
      <c r="G61" s="778"/>
      <c r="H61" s="778"/>
      <c r="I61" s="779"/>
      <c r="J61" s="269"/>
      <c r="K61" s="371"/>
      <c r="L61" s="372"/>
      <c r="M61" s="372"/>
      <c r="N61" s="372"/>
      <c r="O61" s="372"/>
      <c r="P61" s="373"/>
      <c r="Q61" s="269"/>
      <c r="R61" s="371"/>
      <c r="S61" s="372"/>
      <c r="T61" s="372"/>
      <c r="U61" s="372"/>
      <c r="V61" s="372"/>
      <c r="W61" s="373"/>
      <c r="X61" s="269"/>
      <c r="Y61" s="371"/>
      <c r="Z61" s="372"/>
      <c r="AA61" s="372"/>
      <c r="AB61" s="372"/>
      <c r="AC61" s="372"/>
      <c r="AD61" s="373"/>
      <c r="AE61" s="269">
        <v>4</v>
      </c>
      <c r="AF61" s="749">
        <v>90</v>
      </c>
      <c r="AG61" s="686"/>
      <c r="AH61" s="686"/>
      <c r="AI61" s="686"/>
      <c r="AJ61" s="686"/>
      <c r="AK61" s="686"/>
      <c r="AL61" s="301"/>
      <c r="AM61" s="375"/>
      <c r="AN61" s="375"/>
      <c r="AO61" s="375"/>
      <c r="AP61" s="375"/>
      <c r="AQ61" s="375"/>
      <c r="AR61" s="376"/>
      <c r="AS61" s="269"/>
      <c r="AT61" s="371"/>
      <c r="AU61" s="372"/>
      <c r="AV61" s="372"/>
      <c r="AW61" s="372"/>
      <c r="AX61" s="372"/>
      <c r="AY61" s="373"/>
    </row>
    <row r="62" spans="1:51" ht="12.75" customHeight="1" thickBot="1">
      <c r="A62" s="383"/>
      <c r="B62" s="268" t="s">
        <v>25</v>
      </c>
      <c r="C62" s="270">
        <v>6</v>
      </c>
      <c r="D62" s="374"/>
      <c r="E62" s="375"/>
      <c r="F62" s="375"/>
      <c r="G62" s="375"/>
      <c r="H62" s="375"/>
      <c r="I62" s="376"/>
      <c r="J62" s="269"/>
      <c r="K62" s="371"/>
      <c r="L62" s="372"/>
      <c r="M62" s="372"/>
      <c r="N62" s="372"/>
      <c r="O62" s="372"/>
      <c r="P62" s="373"/>
      <c r="Q62" s="269">
        <v>1</v>
      </c>
      <c r="R62" s="749" t="s">
        <v>92</v>
      </c>
      <c r="S62" s="686"/>
      <c r="T62" s="686"/>
      <c r="U62" s="686"/>
      <c r="V62" s="686"/>
      <c r="W62" s="687"/>
      <c r="X62" s="269"/>
      <c r="Y62" s="371"/>
      <c r="Z62" s="372"/>
      <c r="AA62" s="372"/>
      <c r="AB62" s="372"/>
      <c r="AC62" s="372"/>
      <c r="AD62" s="373"/>
      <c r="AE62" s="269"/>
      <c r="AF62" s="371"/>
      <c r="AG62" s="372"/>
      <c r="AH62" s="372"/>
      <c r="AI62" s="372"/>
      <c r="AJ62" s="372"/>
      <c r="AK62" s="372"/>
      <c r="AL62" s="301">
        <v>2</v>
      </c>
      <c r="AM62" s="686" t="s">
        <v>92</v>
      </c>
      <c r="AN62" s="686"/>
      <c r="AO62" s="686"/>
      <c r="AP62" s="686"/>
      <c r="AQ62" s="686"/>
      <c r="AR62" s="687"/>
      <c r="AS62" s="269">
        <v>3</v>
      </c>
      <c r="AT62" s="749" t="s">
        <v>93</v>
      </c>
      <c r="AU62" s="686"/>
      <c r="AV62" s="686"/>
      <c r="AW62" s="686"/>
      <c r="AX62" s="686"/>
      <c r="AY62" s="687"/>
    </row>
    <row r="63" spans="1:51" ht="23.25" customHeight="1" thickBot="1">
      <c r="A63" s="877" t="s">
        <v>27</v>
      </c>
      <c r="B63" s="765"/>
      <c r="C63" s="271">
        <v>2</v>
      </c>
      <c r="D63" s="688"/>
      <c r="E63" s="686"/>
      <c r="F63" s="686"/>
      <c r="G63" s="686"/>
      <c r="H63" s="686"/>
      <c r="I63" s="687"/>
      <c r="J63" s="673"/>
      <c r="K63" s="674"/>
      <c r="L63" s="674"/>
      <c r="M63" s="674"/>
      <c r="N63" s="674"/>
      <c r="O63" s="674"/>
      <c r="P63" s="675"/>
      <c r="Q63" s="673">
        <v>2</v>
      </c>
      <c r="R63" s="674"/>
      <c r="S63" s="674"/>
      <c r="T63" s="674"/>
      <c r="U63" s="674"/>
      <c r="V63" s="674"/>
      <c r="W63" s="675"/>
      <c r="X63" s="673"/>
      <c r="Y63" s="674"/>
      <c r="Z63" s="674"/>
      <c r="AA63" s="674"/>
      <c r="AB63" s="674"/>
      <c r="AC63" s="674"/>
      <c r="AD63" s="675"/>
      <c r="AE63" s="673"/>
      <c r="AF63" s="674"/>
      <c r="AG63" s="674"/>
      <c r="AH63" s="674"/>
      <c r="AI63" s="674"/>
      <c r="AJ63" s="674"/>
      <c r="AK63" s="675"/>
      <c r="AL63" s="673"/>
      <c r="AM63" s="674"/>
      <c r="AN63" s="674"/>
      <c r="AO63" s="674"/>
      <c r="AP63" s="674"/>
      <c r="AQ63" s="674"/>
      <c r="AR63" s="675"/>
      <c r="AS63" s="673"/>
      <c r="AT63" s="674"/>
      <c r="AU63" s="674"/>
      <c r="AV63" s="674"/>
      <c r="AW63" s="674"/>
      <c r="AX63" s="674"/>
      <c r="AY63" s="675"/>
    </row>
    <row r="64" spans="1:51" ht="25.5" customHeight="1" thickBot="1">
      <c r="A64" s="876" t="s">
        <v>26</v>
      </c>
      <c r="B64" s="763"/>
      <c r="C64" s="290">
        <v>9</v>
      </c>
      <c r="D64" s="673"/>
      <c r="E64" s="674"/>
      <c r="F64" s="674"/>
      <c r="G64" s="674"/>
      <c r="H64" s="674"/>
      <c r="I64" s="674"/>
      <c r="J64" s="674"/>
      <c r="K64" s="674"/>
      <c r="L64" s="674"/>
      <c r="M64" s="674"/>
      <c r="N64" s="674"/>
      <c r="O64" s="674"/>
      <c r="P64" s="674"/>
      <c r="Q64" s="674"/>
      <c r="R64" s="674"/>
      <c r="S64" s="674"/>
      <c r="T64" s="674"/>
      <c r="U64" s="674"/>
      <c r="V64" s="674"/>
      <c r="W64" s="674"/>
      <c r="X64" s="674"/>
      <c r="Y64" s="674"/>
      <c r="Z64" s="674"/>
      <c r="AA64" s="674"/>
      <c r="AB64" s="674"/>
      <c r="AC64" s="674"/>
      <c r="AD64" s="674"/>
      <c r="AE64" s="674"/>
      <c r="AF64" s="674"/>
      <c r="AG64" s="674"/>
      <c r="AH64" s="674"/>
      <c r="AI64" s="674"/>
      <c r="AJ64" s="674"/>
      <c r="AK64" s="674"/>
      <c r="AL64" s="674"/>
      <c r="AM64" s="674"/>
      <c r="AN64" s="674"/>
      <c r="AO64" s="674"/>
      <c r="AP64" s="674"/>
      <c r="AQ64" s="674"/>
      <c r="AR64" s="675"/>
      <c r="AS64" s="673">
        <v>9</v>
      </c>
      <c r="AT64" s="674"/>
      <c r="AU64" s="674"/>
      <c r="AV64" s="674"/>
      <c r="AW64" s="674"/>
      <c r="AX64" s="674"/>
      <c r="AY64" s="675"/>
    </row>
    <row r="65" spans="1:51" ht="14.25" customHeight="1" thickBot="1">
      <c r="A65" s="755" t="s">
        <v>11</v>
      </c>
      <c r="B65" s="756"/>
      <c r="C65" s="756"/>
      <c r="D65" s="756"/>
      <c r="E65" s="756"/>
      <c r="F65" s="756"/>
      <c r="G65" s="756"/>
      <c r="H65" s="756"/>
      <c r="I65" s="756"/>
      <c r="J65" s="746">
        <f>SUM(P59,J61:J62,J63)</f>
        <v>30</v>
      </c>
      <c r="K65" s="747"/>
      <c r="L65" s="747"/>
      <c r="M65" s="747"/>
      <c r="N65" s="747"/>
      <c r="O65" s="747"/>
      <c r="P65" s="748"/>
      <c r="Q65" s="746">
        <f>SUM(W59,Q61:Q62,Q63)</f>
        <v>30</v>
      </c>
      <c r="R65" s="747"/>
      <c r="S65" s="747"/>
      <c r="T65" s="747"/>
      <c r="U65" s="747"/>
      <c r="V65" s="747"/>
      <c r="W65" s="748"/>
      <c r="X65" s="746">
        <f>SUM(AD59,X61:X62,X63)</f>
        <v>30</v>
      </c>
      <c r="Y65" s="747"/>
      <c r="Z65" s="747"/>
      <c r="AA65" s="747"/>
      <c r="AB65" s="747"/>
      <c r="AC65" s="747"/>
      <c r="AD65" s="748"/>
      <c r="AE65" s="746">
        <f>SUM(AK59,AE61:AE62,AE63)</f>
        <v>30</v>
      </c>
      <c r="AF65" s="747"/>
      <c r="AG65" s="747"/>
      <c r="AH65" s="747"/>
      <c r="AI65" s="747"/>
      <c r="AJ65" s="747"/>
      <c r="AK65" s="748"/>
      <c r="AL65" s="746">
        <f>SUM(AR59,AL61:AL62,AL63)</f>
        <v>30</v>
      </c>
      <c r="AM65" s="747"/>
      <c r="AN65" s="747"/>
      <c r="AO65" s="747"/>
      <c r="AP65" s="747"/>
      <c r="AQ65" s="747"/>
      <c r="AR65" s="748"/>
      <c r="AS65" s="747">
        <f>AY59+AS62+9</f>
        <v>30</v>
      </c>
      <c r="AT65" s="747"/>
      <c r="AU65" s="747"/>
      <c r="AV65" s="747"/>
      <c r="AW65" s="747"/>
      <c r="AX65" s="747"/>
      <c r="AY65" s="748"/>
    </row>
    <row r="66" spans="1:51" ht="14.25" customHeight="1" thickBot="1">
      <c r="A66" s="753" t="s">
        <v>20</v>
      </c>
      <c r="B66" s="754"/>
      <c r="C66" s="416">
        <f>SUM(C59,C61:C64)</f>
        <v>180</v>
      </c>
      <c r="D66" s="23">
        <v>2130</v>
      </c>
      <c r="E66" s="31">
        <f>SUM(E59)</f>
        <v>465</v>
      </c>
      <c r="F66" s="25">
        <v>360</v>
      </c>
      <c r="G66" s="25">
        <f aca="true" t="shared" si="21" ref="G66:N66">SUM(G59)</f>
        <v>0</v>
      </c>
      <c r="H66" s="25">
        <f t="shared" si="21"/>
        <v>1245</v>
      </c>
      <c r="I66" s="25">
        <f t="shared" si="21"/>
        <v>60</v>
      </c>
      <c r="J66" s="26">
        <f t="shared" si="21"/>
        <v>120</v>
      </c>
      <c r="K66" s="24">
        <f t="shared" si="21"/>
        <v>30</v>
      </c>
      <c r="L66" s="25">
        <f t="shared" si="21"/>
        <v>0</v>
      </c>
      <c r="M66" s="25">
        <f t="shared" si="21"/>
        <v>225</v>
      </c>
      <c r="N66" s="24">
        <f t="shared" si="21"/>
        <v>0</v>
      </c>
      <c r="O66" s="24"/>
      <c r="P66" s="27">
        <f>SUM(J65)</f>
        <v>30</v>
      </c>
      <c r="Q66" s="26">
        <f>SUM(Q59)</f>
        <v>75</v>
      </c>
      <c r="R66" s="24">
        <f>SUM(R59)</f>
        <v>75</v>
      </c>
      <c r="S66" s="25">
        <f>SUM(S59)</f>
        <v>0</v>
      </c>
      <c r="T66" s="25">
        <f>SUM(T59)</f>
        <v>180</v>
      </c>
      <c r="U66" s="24">
        <f>SUM(U59)</f>
        <v>0</v>
      </c>
      <c r="V66" s="23"/>
      <c r="W66" s="29">
        <f>SUM(Q65)</f>
        <v>30</v>
      </c>
      <c r="X66" s="23">
        <f>SUM(X59)</f>
        <v>120</v>
      </c>
      <c r="Y66" s="24">
        <f>SUM(Y59)</f>
        <v>90</v>
      </c>
      <c r="Z66" s="25">
        <f>SUM(Z59)</f>
        <v>0</v>
      </c>
      <c r="AA66" s="25">
        <f>SUM(AA59)</f>
        <v>240</v>
      </c>
      <c r="AB66" s="24">
        <f>SUM(AB59)</f>
        <v>0</v>
      </c>
      <c r="AC66" s="24"/>
      <c r="AD66" s="27">
        <f>SUM(X65)</f>
        <v>30</v>
      </c>
      <c r="AE66" s="26">
        <f>SUM(AE59)</f>
        <v>45</v>
      </c>
      <c r="AF66" s="24">
        <v>105</v>
      </c>
      <c r="AG66" s="25">
        <f>SUM(AG59)</f>
        <v>0</v>
      </c>
      <c r="AH66" s="25">
        <f>SUM(AH59)</f>
        <v>270</v>
      </c>
      <c r="AI66" s="24">
        <f>SUM(AI59)</f>
        <v>0</v>
      </c>
      <c r="AJ66" s="23"/>
      <c r="AK66" s="29">
        <f>SUM(AE65)</f>
        <v>30</v>
      </c>
      <c r="AL66" s="26">
        <f>SUM(AL59)</f>
        <v>90</v>
      </c>
      <c r="AM66" s="24">
        <f>SUM(AM59)</f>
        <v>15</v>
      </c>
      <c r="AN66" s="25">
        <f>SUM(AN59)</f>
        <v>0</v>
      </c>
      <c r="AO66" s="25">
        <f>SUM(AO59)</f>
        <v>240</v>
      </c>
      <c r="AP66" s="24">
        <f>SUM(AP59)</f>
        <v>30</v>
      </c>
      <c r="AQ66" s="24"/>
      <c r="AR66" s="29">
        <f>SUM(AL65)</f>
        <v>30</v>
      </c>
      <c r="AS66" s="23">
        <f>SUM(AS59)</f>
        <v>0</v>
      </c>
      <c r="AT66" s="24">
        <f>SUM(AT59)</f>
        <v>15</v>
      </c>
      <c r="AU66" s="25">
        <f>SUM(AU59)</f>
        <v>0</v>
      </c>
      <c r="AV66" s="25">
        <f>SUM(AV59)</f>
        <v>90</v>
      </c>
      <c r="AW66" s="25">
        <f>SUM(AW59)</f>
        <v>30</v>
      </c>
      <c r="AX66" s="25"/>
      <c r="AY66" s="29">
        <f>SUM(AS65)</f>
        <v>30</v>
      </c>
    </row>
    <row r="67" spans="1:51" ht="15.75" customHeight="1">
      <c r="A67" s="667" t="s">
        <v>199</v>
      </c>
      <c r="B67" s="667"/>
      <c r="C67" s="667"/>
      <c r="D67" s="667"/>
      <c r="E67" s="667"/>
      <c r="F67" s="667"/>
      <c r="G67" s="667"/>
      <c r="H67" s="667"/>
      <c r="I67" s="667"/>
      <c r="J67" s="667"/>
      <c r="K67" s="667"/>
      <c r="L67" s="667"/>
      <c r="M67" s="667"/>
      <c r="N67" s="667"/>
      <c r="O67" s="667"/>
      <c r="P67" s="667"/>
      <c r="Q67" s="667"/>
      <c r="R67" s="667"/>
      <c r="S67" s="667"/>
      <c r="T67" s="667"/>
      <c r="U67" s="667"/>
      <c r="V67" s="667"/>
      <c r="W67" s="667"/>
      <c r="X67" s="667"/>
      <c r="Y67" s="667"/>
      <c r="Z67" s="667"/>
      <c r="AA67" s="667"/>
      <c r="AB67" s="667"/>
      <c r="AC67" s="667"/>
      <c r="AD67" s="667"/>
      <c r="AE67" s="872"/>
      <c r="AF67" s="872"/>
      <c r="AG67" s="872"/>
      <c r="AH67" s="872"/>
      <c r="AI67" s="872"/>
      <c r="AJ67" s="872"/>
      <c r="AK67" s="872"/>
      <c r="AL67" s="872"/>
      <c r="AM67" s="872"/>
      <c r="AN67" s="872"/>
      <c r="AO67" s="872"/>
      <c r="AP67" s="872"/>
      <c r="AQ67" s="872"/>
      <c r="AR67" s="872"/>
      <c r="AS67" s="872"/>
      <c r="AT67" s="872"/>
      <c r="AU67" s="872"/>
      <c r="AV67" s="872"/>
      <c r="AW67" s="872"/>
      <c r="AX67" s="872"/>
      <c r="AY67" s="79"/>
    </row>
    <row r="68" spans="1:51" ht="23.25" customHeight="1">
      <c r="A68" s="874" t="s">
        <v>196</v>
      </c>
      <c r="B68" s="874"/>
      <c r="C68" s="874"/>
      <c r="D68" s="874"/>
      <c r="E68" s="874"/>
      <c r="F68" s="874"/>
      <c r="G68" s="874"/>
      <c r="H68" s="874"/>
      <c r="I68" s="874"/>
      <c r="J68" s="874"/>
      <c r="K68" s="874"/>
      <c r="L68" s="874"/>
      <c r="M68" s="874"/>
      <c r="N68" s="874"/>
      <c r="O68" s="874"/>
      <c r="P68" s="874"/>
      <c r="Q68" s="874"/>
      <c r="R68" s="874"/>
      <c r="S68" s="874"/>
      <c r="T68" s="874"/>
      <c r="U68" s="874"/>
      <c r="V68" s="874"/>
      <c r="W68" s="874"/>
      <c r="X68" s="874"/>
      <c r="Y68" s="874"/>
      <c r="Z68" s="874"/>
      <c r="AA68" s="874"/>
      <c r="AB68" s="874"/>
      <c r="AC68" s="874"/>
      <c r="AD68" s="874"/>
      <c r="AE68" s="875"/>
      <c r="AF68" s="875"/>
      <c r="AG68" s="875"/>
      <c r="AH68" s="875"/>
      <c r="AI68" s="875"/>
      <c r="AJ68" s="875"/>
      <c r="AK68" s="875"/>
      <c r="AL68" s="875"/>
      <c r="AM68" s="875"/>
      <c r="AN68" s="875"/>
      <c r="AO68" s="875"/>
      <c r="AP68" s="875"/>
      <c r="AQ68" s="875"/>
      <c r="AR68" s="875"/>
      <c r="AS68" s="875"/>
      <c r="AT68" s="875"/>
      <c r="AU68" s="875"/>
      <c r="AV68" s="875"/>
      <c r="AW68" s="875"/>
      <c r="AX68" s="875"/>
      <c r="AY68" s="78"/>
    </row>
    <row r="69" spans="1:51" ht="18.75" customHeight="1">
      <c r="A69" s="666" t="s">
        <v>206</v>
      </c>
      <c r="B69" s="666"/>
      <c r="C69" s="666"/>
      <c r="D69" s="666"/>
      <c r="E69" s="666"/>
      <c r="F69" s="666"/>
      <c r="G69" s="666"/>
      <c r="H69" s="666"/>
      <c r="I69" s="666"/>
      <c r="J69" s="666"/>
      <c r="K69" s="666"/>
      <c r="L69" s="666"/>
      <c r="M69" s="666"/>
      <c r="N69" s="666"/>
      <c r="O69" s="666"/>
      <c r="P69" s="666"/>
      <c r="Q69" s="666"/>
      <c r="R69" s="666"/>
      <c r="S69" s="666"/>
      <c r="T69" s="666"/>
      <c r="U69" s="666"/>
      <c r="V69" s="666"/>
      <c r="W69" s="666"/>
      <c r="X69" s="666"/>
      <c r="Y69" s="666"/>
      <c r="Z69" s="666"/>
      <c r="AA69" s="666"/>
      <c r="AB69" s="666"/>
      <c r="AC69" s="666"/>
      <c r="AD69" s="666"/>
      <c r="AE69" s="142"/>
      <c r="AF69" s="142"/>
      <c r="AG69" s="142"/>
      <c r="AH69" s="142"/>
      <c r="AI69" s="142"/>
      <c r="AJ69" s="142"/>
      <c r="AK69" s="142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2"/>
      <c r="AX69" s="142"/>
      <c r="AY69" s="210"/>
    </row>
    <row r="70" spans="1:51" ht="29.25" customHeight="1">
      <c r="A70" s="661" t="s">
        <v>208</v>
      </c>
      <c r="B70" s="662"/>
      <c r="C70" s="662"/>
      <c r="D70" s="662"/>
      <c r="E70" s="662"/>
      <c r="F70" s="662"/>
      <c r="G70" s="662"/>
      <c r="H70" s="916" t="s">
        <v>209</v>
      </c>
      <c r="I70" s="917"/>
      <c r="J70" s="917"/>
      <c r="K70" s="917"/>
      <c r="L70" s="917"/>
      <c r="M70" s="917"/>
      <c r="N70" s="918"/>
      <c r="O70" s="146"/>
      <c r="P70" s="146"/>
      <c r="Q70" s="650"/>
      <c r="R70" s="650"/>
      <c r="S70" s="650"/>
      <c r="T70" s="650"/>
      <c r="U70" s="650"/>
      <c r="V70" s="650"/>
      <c r="W70" s="650"/>
      <c r="X70" s="873"/>
      <c r="Y70" s="664"/>
      <c r="Z70" s="664"/>
      <c r="AA70" s="664"/>
      <c r="AB70" s="664"/>
      <c r="AC70" s="664"/>
      <c r="AD70" s="664"/>
      <c r="AE70" s="664"/>
      <c r="AF70" s="664"/>
      <c r="AG70" s="664"/>
      <c r="AH70" s="664"/>
      <c r="AI70" s="664"/>
      <c r="AJ70" s="209"/>
      <c r="AK70" s="209"/>
      <c r="AL70" s="651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</row>
    <row r="71" spans="1:38" ht="27" customHeight="1">
      <c r="A71" s="4"/>
      <c r="B71" s="8"/>
      <c r="C71" s="8"/>
      <c r="D71" s="8"/>
      <c r="E71" s="8"/>
      <c r="F71" s="8"/>
      <c r="G71" s="8"/>
      <c r="H71" s="7"/>
      <c r="I71" s="9"/>
      <c r="J71" s="9"/>
      <c r="K71" s="9"/>
      <c r="L71" s="9"/>
      <c r="M71" s="9"/>
      <c r="N71" s="9"/>
      <c r="O71" s="9"/>
      <c r="P71" s="9"/>
      <c r="Q71" s="4"/>
      <c r="R71" s="4"/>
      <c r="S71" s="4"/>
      <c r="T71" s="4"/>
      <c r="U71" s="4"/>
      <c r="V71" s="4"/>
      <c r="W71" s="4"/>
      <c r="X71" s="4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4"/>
    </row>
    <row r="72" spans="1:51" ht="33" customHeight="1" thickBot="1">
      <c r="A72" s="4"/>
      <c r="B72" s="665" t="s">
        <v>207</v>
      </c>
      <c r="C72" s="665"/>
      <c r="D72" s="665"/>
      <c r="E72" s="665"/>
      <c r="F72" s="665"/>
      <c r="G72" s="665"/>
      <c r="H72" s="665"/>
      <c r="I72" s="665"/>
      <c r="J72" s="665"/>
      <c r="K72" s="665"/>
      <c r="L72" s="665"/>
      <c r="M72" s="218"/>
      <c r="N72" s="218"/>
      <c r="O72" s="218"/>
      <c r="P72" s="218"/>
      <c r="Q72" s="4"/>
      <c r="R72" s="4"/>
      <c r="S72" s="4"/>
      <c r="T72" s="4"/>
      <c r="U72" s="4"/>
      <c r="V72" s="4"/>
      <c r="W72" s="4"/>
      <c r="X72" s="4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4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</row>
    <row r="73" spans="1:51" ht="20.25" customHeight="1">
      <c r="A73" s="392">
        <v>1</v>
      </c>
      <c r="B73" s="386" t="s">
        <v>42</v>
      </c>
      <c r="C73" s="305">
        <v>3</v>
      </c>
      <c r="D73" s="306">
        <v>30</v>
      </c>
      <c r="E73" s="307"/>
      <c r="F73" s="308"/>
      <c r="G73" s="308"/>
      <c r="H73" s="308">
        <v>30</v>
      </c>
      <c r="I73" s="308"/>
      <c r="J73" s="309"/>
      <c r="K73" s="308"/>
      <c r="L73" s="308"/>
      <c r="M73" s="308">
        <v>30</v>
      </c>
      <c r="N73" s="310"/>
      <c r="O73" s="311" t="s">
        <v>34</v>
      </c>
      <c r="P73" s="307">
        <v>3</v>
      </c>
      <c r="Q73" s="309"/>
      <c r="R73" s="308"/>
      <c r="S73" s="308"/>
      <c r="T73" s="308"/>
      <c r="U73" s="310"/>
      <c r="V73" s="310"/>
      <c r="W73" s="312"/>
      <c r="X73" s="307"/>
      <c r="Y73" s="308"/>
      <c r="Z73" s="308"/>
      <c r="AA73" s="308"/>
      <c r="AB73" s="310"/>
      <c r="AC73" s="310"/>
      <c r="AD73" s="307"/>
      <c r="AE73" s="309"/>
      <c r="AF73" s="308"/>
      <c r="AG73" s="308"/>
      <c r="AH73" s="308"/>
      <c r="AI73" s="310"/>
      <c r="AJ73" s="310"/>
      <c r="AK73" s="313"/>
      <c r="AL73" s="307"/>
      <c r="AM73" s="308"/>
      <c r="AN73" s="308"/>
      <c r="AO73" s="308"/>
      <c r="AP73" s="310"/>
      <c r="AQ73" s="310"/>
      <c r="AR73" s="307"/>
      <c r="AS73" s="309"/>
      <c r="AT73" s="308"/>
      <c r="AU73" s="308"/>
      <c r="AV73" s="308"/>
      <c r="AW73" s="308"/>
      <c r="AX73" s="310"/>
      <c r="AY73" s="313"/>
    </row>
    <row r="74" spans="1:51" ht="15.75" customHeight="1">
      <c r="A74" s="393">
        <v>2</v>
      </c>
      <c r="B74" s="387" t="s">
        <v>43</v>
      </c>
      <c r="C74" s="314">
        <v>3</v>
      </c>
      <c r="D74" s="315">
        <v>30</v>
      </c>
      <c r="E74" s="316"/>
      <c r="F74" s="317"/>
      <c r="G74" s="317"/>
      <c r="H74" s="317">
        <v>30</v>
      </c>
      <c r="I74" s="317"/>
      <c r="J74" s="318"/>
      <c r="K74" s="317"/>
      <c r="L74" s="317"/>
      <c r="M74" s="317">
        <v>30</v>
      </c>
      <c r="N74" s="319"/>
      <c r="O74" s="320" t="s">
        <v>34</v>
      </c>
      <c r="P74" s="316">
        <v>3</v>
      </c>
      <c r="Q74" s="318"/>
      <c r="R74" s="317"/>
      <c r="S74" s="317"/>
      <c r="T74" s="317"/>
      <c r="U74" s="319"/>
      <c r="V74" s="319"/>
      <c r="W74" s="321"/>
      <c r="X74" s="322"/>
      <c r="Y74" s="323"/>
      <c r="Z74" s="323"/>
      <c r="AA74" s="323"/>
      <c r="AB74" s="324"/>
      <c r="AC74" s="324"/>
      <c r="AD74" s="322"/>
      <c r="AE74" s="325"/>
      <c r="AF74" s="323"/>
      <c r="AG74" s="323"/>
      <c r="AH74" s="323"/>
      <c r="AI74" s="324"/>
      <c r="AJ74" s="324"/>
      <c r="AK74" s="326"/>
      <c r="AL74" s="322"/>
      <c r="AM74" s="323"/>
      <c r="AN74" s="323"/>
      <c r="AO74" s="323"/>
      <c r="AP74" s="324"/>
      <c r="AQ74" s="324"/>
      <c r="AR74" s="322"/>
      <c r="AS74" s="325"/>
      <c r="AT74" s="323"/>
      <c r="AU74" s="323"/>
      <c r="AV74" s="323"/>
      <c r="AW74" s="323"/>
      <c r="AX74" s="324"/>
      <c r="AY74" s="327"/>
    </row>
    <row r="75" spans="1:51" ht="18" customHeight="1">
      <c r="A75" s="393">
        <v>3</v>
      </c>
      <c r="B75" s="388" t="s">
        <v>44</v>
      </c>
      <c r="C75" s="328">
        <v>3</v>
      </c>
      <c r="D75" s="329">
        <v>30</v>
      </c>
      <c r="E75" s="322"/>
      <c r="F75" s="323"/>
      <c r="G75" s="323"/>
      <c r="H75" s="323">
        <v>30</v>
      </c>
      <c r="I75" s="323"/>
      <c r="J75" s="325"/>
      <c r="K75" s="323"/>
      <c r="L75" s="323"/>
      <c r="M75" s="323">
        <v>30</v>
      </c>
      <c r="N75" s="324"/>
      <c r="O75" s="330" t="s">
        <v>34</v>
      </c>
      <c r="P75" s="322">
        <v>3</v>
      </c>
      <c r="Q75" s="325"/>
      <c r="R75" s="323"/>
      <c r="S75" s="323"/>
      <c r="T75" s="323"/>
      <c r="U75" s="324"/>
      <c r="V75" s="324"/>
      <c r="W75" s="326"/>
      <c r="X75" s="322"/>
      <c r="Y75" s="323"/>
      <c r="Z75" s="323"/>
      <c r="AA75" s="323"/>
      <c r="AB75" s="324"/>
      <c r="AC75" s="324"/>
      <c r="AD75" s="322"/>
      <c r="AE75" s="325"/>
      <c r="AF75" s="323"/>
      <c r="AG75" s="323"/>
      <c r="AH75" s="323"/>
      <c r="AI75" s="324"/>
      <c r="AJ75" s="324"/>
      <c r="AK75" s="326"/>
      <c r="AL75" s="322"/>
      <c r="AM75" s="323"/>
      <c r="AN75" s="323"/>
      <c r="AO75" s="323"/>
      <c r="AP75" s="324"/>
      <c r="AQ75" s="324"/>
      <c r="AR75" s="322"/>
      <c r="AS75" s="325"/>
      <c r="AT75" s="323"/>
      <c r="AU75" s="323"/>
      <c r="AV75" s="323"/>
      <c r="AW75" s="323"/>
      <c r="AX75" s="323"/>
      <c r="AY75" s="327"/>
    </row>
    <row r="76" spans="1:51" ht="17.25" customHeight="1">
      <c r="A76" s="393">
        <v>4</v>
      </c>
      <c r="B76" s="388" t="s">
        <v>45</v>
      </c>
      <c r="C76" s="328">
        <v>3</v>
      </c>
      <c r="D76" s="329">
        <v>30</v>
      </c>
      <c r="E76" s="322"/>
      <c r="F76" s="323"/>
      <c r="G76" s="323"/>
      <c r="H76" s="323">
        <v>30</v>
      </c>
      <c r="I76" s="323"/>
      <c r="J76" s="325"/>
      <c r="K76" s="323"/>
      <c r="L76" s="323"/>
      <c r="M76" s="323">
        <v>30</v>
      </c>
      <c r="N76" s="324"/>
      <c r="O76" s="330" t="s">
        <v>34</v>
      </c>
      <c r="P76" s="322">
        <v>3</v>
      </c>
      <c r="Q76" s="325"/>
      <c r="R76" s="323"/>
      <c r="S76" s="323"/>
      <c r="T76" s="323"/>
      <c r="U76" s="324"/>
      <c r="V76" s="324"/>
      <c r="W76" s="326"/>
      <c r="X76" s="322"/>
      <c r="Y76" s="323"/>
      <c r="Z76" s="323"/>
      <c r="AA76" s="323"/>
      <c r="AB76" s="324"/>
      <c r="AC76" s="324"/>
      <c r="AD76" s="322"/>
      <c r="AE76" s="325"/>
      <c r="AF76" s="323"/>
      <c r="AG76" s="323"/>
      <c r="AH76" s="323"/>
      <c r="AI76" s="324"/>
      <c r="AJ76" s="324"/>
      <c r="AK76" s="326"/>
      <c r="AL76" s="322"/>
      <c r="AM76" s="323"/>
      <c r="AN76" s="323"/>
      <c r="AO76" s="323"/>
      <c r="AP76" s="324"/>
      <c r="AQ76" s="324"/>
      <c r="AR76" s="322"/>
      <c r="AS76" s="325"/>
      <c r="AT76" s="323"/>
      <c r="AU76" s="323"/>
      <c r="AV76" s="323"/>
      <c r="AW76" s="323"/>
      <c r="AX76" s="323"/>
      <c r="AY76" s="327"/>
    </row>
    <row r="77" spans="1:51" ht="17.25" customHeight="1">
      <c r="A77" s="393">
        <v>5</v>
      </c>
      <c r="B77" s="388" t="s">
        <v>46</v>
      </c>
      <c r="C77" s="328">
        <v>3</v>
      </c>
      <c r="D77" s="329">
        <v>30</v>
      </c>
      <c r="E77" s="322"/>
      <c r="F77" s="323"/>
      <c r="G77" s="323"/>
      <c r="H77" s="323">
        <v>30</v>
      </c>
      <c r="I77" s="323"/>
      <c r="J77" s="325"/>
      <c r="K77" s="323"/>
      <c r="L77" s="323"/>
      <c r="M77" s="323">
        <v>30</v>
      </c>
      <c r="N77" s="324"/>
      <c r="O77" s="330" t="s">
        <v>34</v>
      </c>
      <c r="P77" s="322">
        <v>3</v>
      </c>
      <c r="Q77" s="325"/>
      <c r="R77" s="323"/>
      <c r="S77" s="323"/>
      <c r="T77" s="323"/>
      <c r="U77" s="324"/>
      <c r="V77" s="324"/>
      <c r="W77" s="326"/>
      <c r="X77" s="322"/>
      <c r="Y77" s="323"/>
      <c r="Z77" s="323"/>
      <c r="AA77" s="323"/>
      <c r="AB77" s="324"/>
      <c r="AC77" s="324"/>
      <c r="AD77" s="322"/>
      <c r="AE77" s="325"/>
      <c r="AF77" s="323"/>
      <c r="AG77" s="323"/>
      <c r="AH77" s="323"/>
      <c r="AI77" s="324"/>
      <c r="AJ77" s="324"/>
      <c r="AK77" s="326"/>
      <c r="AL77" s="322"/>
      <c r="AM77" s="323"/>
      <c r="AN77" s="323"/>
      <c r="AO77" s="323"/>
      <c r="AP77" s="324"/>
      <c r="AQ77" s="324"/>
      <c r="AR77" s="322"/>
      <c r="AS77" s="325"/>
      <c r="AT77" s="323"/>
      <c r="AU77" s="323"/>
      <c r="AV77" s="323"/>
      <c r="AW77" s="323"/>
      <c r="AX77" s="323"/>
      <c r="AY77" s="327"/>
    </row>
    <row r="78" spans="1:51" ht="28.5" customHeight="1">
      <c r="A78" s="393">
        <v>6</v>
      </c>
      <c r="B78" s="388" t="s">
        <v>47</v>
      </c>
      <c r="C78" s="328">
        <v>3</v>
      </c>
      <c r="D78" s="329">
        <v>30</v>
      </c>
      <c r="E78" s="322"/>
      <c r="F78" s="323"/>
      <c r="G78" s="323"/>
      <c r="H78" s="323">
        <v>30</v>
      </c>
      <c r="I78" s="323"/>
      <c r="J78" s="325"/>
      <c r="K78" s="323"/>
      <c r="L78" s="323"/>
      <c r="M78" s="323">
        <v>30</v>
      </c>
      <c r="N78" s="324"/>
      <c r="O78" s="330" t="s">
        <v>34</v>
      </c>
      <c r="P78" s="322">
        <v>3</v>
      </c>
      <c r="Q78" s="325"/>
      <c r="R78" s="323"/>
      <c r="S78" s="323"/>
      <c r="T78" s="323"/>
      <c r="U78" s="324"/>
      <c r="V78" s="324"/>
      <c r="W78" s="326"/>
      <c r="X78" s="322"/>
      <c r="Y78" s="323"/>
      <c r="Z78" s="323"/>
      <c r="AA78" s="323"/>
      <c r="AB78" s="324"/>
      <c r="AC78" s="324"/>
      <c r="AD78" s="322"/>
      <c r="AE78" s="325"/>
      <c r="AF78" s="323"/>
      <c r="AG78" s="323"/>
      <c r="AH78" s="323"/>
      <c r="AI78" s="324"/>
      <c r="AJ78" s="324"/>
      <c r="AK78" s="326"/>
      <c r="AL78" s="322"/>
      <c r="AM78" s="323"/>
      <c r="AN78" s="323"/>
      <c r="AO78" s="323"/>
      <c r="AP78" s="324"/>
      <c r="AQ78" s="324"/>
      <c r="AR78" s="322"/>
      <c r="AS78" s="325"/>
      <c r="AT78" s="323"/>
      <c r="AU78" s="323"/>
      <c r="AV78" s="323"/>
      <c r="AW78" s="323"/>
      <c r="AX78" s="323"/>
      <c r="AY78" s="327"/>
    </row>
    <row r="79" spans="1:51" ht="16.5" customHeight="1">
      <c r="A79" s="393">
        <v>7</v>
      </c>
      <c r="B79" s="388" t="s">
        <v>48</v>
      </c>
      <c r="C79" s="328">
        <v>3</v>
      </c>
      <c r="D79" s="329">
        <v>30</v>
      </c>
      <c r="E79" s="322"/>
      <c r="F79" s="323"/>
      <c r="G79" s="323"/>
      <c r="H79" s="323">
        <v>30</v>
      </c>
      <c r="I79" s="323"/>
      <c r="J79" s="325"/>
      <c r="K79" s="323"/>
      <c r="L79" s="323"/>
      <c r="M79" s="323">
        <v>30</v>
      </c>
      <c r="N79" s="324"/>
      <c r="O79" s="330" t="s">
        <v>34</v>
      </c>
      <c r="P79" s="322">
        <v>3</v>
      </c>
      <c r="Q79" s="325"/>
      <c r="R79" s="323"/>
      <c r="S79" s="323"/>
      <c r="T79" s="323"/>
      <c r="U79" s="324"/>
      <c r="V79" s="324"/>
      <c r="W79" s="326"/>
      <c r="X79" s="322"/>
      <c r="Y79" s="323"/>
      <c r="Z79" s="323"/>
      <c r="AA79" s="323"/>
      <c r="AB79" s="324"/>
      <c r="AC79" s="324"/>
      <c r="AD79" s="322"/>
      <c r="AE79" s="325"/>
      <c r="AF79" s="323"/>
      <c r="AG79" s="323"/>
      <c r="AH79" s="323"/>
      <c r="AI79" s="324"/>
      <c r="AJ79" s="324"/>
      <c r="AK79" s="326"/>
      <c r="AL79" s="322"/>
      <c r="AM79" s="323"/>
      <c r="AN79" s="323"/>
      <c r="AO79" s="323"/>
      <c r="AP79" s="324"/>
      <c r="AQ79" s="324"/>
      <c r="AR79" s="322"/>
      <c r="AS79" s="325"/>
      <c r="AT79" s="323"/>
      <c r="AU79" s="323"/>
      <c r="AV79" s="323"/>
      <c r="AW79" s="323"/>
      <c r="AX79" s="323"/>
      <c r="AY79" s="327"/>
    </row>
    <row r="80" spans="1:51" ht="28.5" customHeight="1">
      <c r="A80" s="393">
        <v>8</v>
      </c>
      <c r="B80" s="388" t="s">
        <v>49</v>
      </c>
      <c r="C80" s="328">
        <v>3</v>
      </c>
      <c r="D80" s="329">
        <v>30</v>
      </c>
      <c r="E80" s="322"/>
      <c r="F80" s="323"/>
      <c r="G80" s="323"/>
      <c r="H80" s="323">
        <v>30</v>
      </c>
      <c r="I80" s="323"/>
      <c r="J80" s="325"/>
      <c r="K80" s="323"/>
      <c r="L80" s="323"/>
      <c r="M80" s="323">
        <v>30</v>
      </c>
      <c r="N80" s="324"/>
      <c r="O80" s="330" t="s">
        <v>34</v>
      </c>
      <c r="P80" s="322">
        <v>3</v>
      </c>
      <c r="Q80" s="325"/>
      <c r="R80" s="323"/>
      <c r="S80" s="323"/>
      <c r="T80" s="323"/>
      <c r="U80" s="324"/>
      <c r="V80" s="324"/>
      <c r="W80" s="326"/>
      <c r="X80" s="322"/>
      <c r="Y80" s="323"/>
      <c r="Z80" s="323"/>
      <c r="AA80" s="323"/>
      <c r="AB80" s="324"/>
      <c r="AC80" s="324"/>
      <c r="AD80" s="322"/>
      <c r="AE80" s="325"/>
      <c r="AF80" s="323"/>
      <c r="AG80" s="323"/>
      <c r="AH80" s="323"/>
      <c r="AI80" s="324"/>
      <c r="AJ80" s="324"/>
      <c r="AK80" s="326"/>
      <c r="AL80" s="322"/>
      <c r="AM80" s="323"/>
      <c r="AN80" s="323"/>
      <c r="AO80" s="323"/>
      <c r="AP80" s="324"/>
      <c r="AQ80" s="324"/>
      <c r="AR80" s="322"/>
      <c r="AS80" s="325"/>
      <c r="AT80" s="323"/>
      <c r="AU80" s="323"/>
      <c r="AV80" s="323"/>
      <c r="AW80" s="323"/>
      <c r="AX80" s="323"/>
      <c r="AY80" s="327"/>
    </row>
    <row r="81" spans="1:51" ht="16.5" customHeight="1">
      <c r="A81" s="393">
        <v>9</v>
      </c>
      <c r="B81" s="388" t="s">
        <v>50</v>
      </c>
      <c r="C81" s="328">
        <v>3</v>
      </c>
      <c r="D81" s="329">
        <v>30</v>
      </c>
      <c r="E81" s="322"/>
      <c r="F81" s="323"/>
      <c r="G81" s="323"/>
      <c r="H81" s="323">
        <v>30</v>
      </c>
      <c r="I81" s="323"/>
      <c r="J81" s="325"/>
      <c r="K81" s="323"/>
      <c r="L81" s="323"/>
      <c r="M81" s="323">
        <v>30</v>
      </c>
      <c r="N81" s="324"/>
      <c r="O81" s="330" t="s">
        <v>34</v>
      </c>
      <c r="P81" s="322">
        <v>3</v>
      </c>
      <c r="Q81" s="325"/>
      <c r="R81" s="323"/>
      <c r="S81" s="323"/>
      <c r="T81" s="323"/>
      <c r="U81" s="324"/>
      <c r="V81" s="324"/>
      <c r="W81" s="326"/>
      <c r="X81" s="322"/>
      <c r="Y81" s="323"/>
      <c r="Z81" s="323"/>
      <c r="AA81" s="323"/>
      <c r="AB81" s="324"/>
      <c r="AC81" s="324"/>
      <c r="AD81" s="322"/>
      <c r="AE81" s="325"/>
      <c r="AF81" s="323"/>
      <c r="AG81" s="323"/>
      <c r="AH81" s="323"/>
      <c r="AI81" s="324"/>
      <c r="AJ81" s="324"/>
      <c r="AK81" s="326"/>
      <c r="AL81" s="322"/>
      <c r="AM81" s="323"/>
      <c r="AN81" s="323"/>
      <c r="AO81" s="323"/>
      <c r="AP81" s="324"/>
      <c r="AQ81" s="324"/>
      <c r="AR81" s="322"/>
      <c r="AS81" s="325"/>
      <c r="AT81" s="323"/>
      <c r="AU81" s="323"/>
      <c r="AV81" s="323"/>
      <c r="AW81" s="323"/>
      <c r="AX81" s="323"/>
      <c r="AY81" s="327"/>
    </row>
    <row r="82" spans="1:51" ht="29.25" customHeight="1">
      <c r="A82" s="393">
        <v>10</v>
      </c>
      <c r="B82" s="389" t="s">
        <v>51</v>
      </c>
      <c r="C82" s="253">
        <v>3</v>
      </c>
      <c r="D82" s="238">
        <v>30</v>
      </c>
      <c r="E82" s="239"/>
      <c r="F82" s="240"/>
      <c r="G82" s="240"/>
      <c r="H82" s="240">
        <v>30</v>
      </c>
      <c r="I82" s="240"/>
      <c r="J82" s="241"/>
      <c r="K82" s="240"/>
      <c r="L82" s="240"/>
      <c r="M82" s="240"/>
      <c r="N82" s="242"/>
      <c r="O82" s="243"/>
      <c r="P82" s="239"/>
      <c r="Q82" s="241"/>
      <c r="R82" s="240"/>
      <c r="S82" s="240"/>
      <c r="T82" s="240">
        <v>30</v>
      </c>
      <c r="U82" s="242"/>
      <c r="V82" s="242" t="s">
        <v>34</v>
      </c>
      <c r="W82" s="237">
        <v>3</v>
      </c>
      <c r="X82" s="239"/>
      <c r="Y82" s="240"/>
      <c r="Z82" s="240"/>
      <c r="AA82" s="240"/>
      <c r="AB82" s="242"/>
      <c r="AC82" s="242"/>
      <c r="AD82" s="239"/>
      <c r="AE82" s="241"/>
      <c r="AF82" s="240"/>
      <c r="AG82" s="240"/>
      <c r="AH82" s="240"/>
      <c r="AI82" s="242"/>
      <c r="AJ82" s="242"/>
      <c r="AK82" s="237"/>
      <c r="AL82" s="239"/>
      <c r="AM82" s="240"/>
      <c r="AN82" s="240"/>
      <c r="AO82" s="240"/>
      <c r="AP82" s="242"/>
      <c r="AQ82" s="242"/>
      <c r="AR82" s="239"/>
      <c r="AS82" s="241"/>
      <c r="AT82" s="240"/>
      <c r="AU82" s="240"/>
      <c r="AV82" s="240"/>
      <c r="AW82" s="240"/>
      <c r="AX82" s="240"/>
      <c r="AY82" s="244"/>
    </row>
    <row r="83" spans="1:51" ht="18.75" customHeight="1">
      <c r="A83" s="393">
        <v>11</v>
      </c>
      <c r="B83" s="389" t="s">
        <v>191</v>
      </c>
      <c r="C83" s="253">
        <v>3</v>
      </c>
      <c r="D83" s="238">
        <v>30</v>
      </c>
      <c r="E83" s="239"/>
      <c r="F83" s="240"/>
      <c r="G83" s="240"/>
      <c r="H83" s="240">
        <v>30</v>
      </c>
      <c r="I83" s="240"/>
      <c r="J83" s="241"/>
      <c r="K83" s="240"/>
      <c r="L83" s="240"/>
      <c r="M83" s="240"/>
      <c r="N83" s="242"/>
      <c r="O83" s="243"/>
      <c r="P83" s="239"/>
      <c r="Q83" s="241"/>
      <c r="R83" s="240"/>
      <c r="S83" s="240"/>
      <c r="T83" s="240">
        <v>30</v>
      </c>
      <c r="U83" s="242"/>
      <c r="V83" s="242" t="s">
        <v>34</v>
      </c>
      <c r="W83" s="237">
        <v>3</v>
      </c>
      <c r="X83" s="239"/>
      <c r="Y83" s="240"/>
      <c r="Z83" s="240"/>
      <c r="AA83" s="240"/>
      <c r="AB83" s="242"/>
      <c r="AC83" s="242"/>
      <c r="AD83" s="239"/>
      <c r="AE83" s="241"/>
      <c r="AF83" s="240"/>
      <c r="AG83" s="240"/>
      <c r="AH83" s="240"/>
      <c r="AI83" s="242"/>
      <c r="AJ83" s="242"/>
      <c r="AK83" s="237"/>
      <c r="AL83" s="239"/>
      <c r="AM83" s="240"/>
      <c r="AN83" s="240"/>
      <c r="AO83" s="240"/>
      <c r="AP83" s="242"/>
      <c r="AQ83" s="242"/>
      <c r="AR83" s="239"/>
      <c r="AS83" s="241"/>
      <c r="AT83" s="240"/>
      <c r="AU83" s="240"/>
      <c r="AV83" s="240"/>
      <c r="AW83" s="240"/>
      <c r="AX83" s="240"/>
      <c r="AY83" s="244"/>
    </row>
    <row r="84" spans="1:51" ht="17.25" customHeight="1">
      <c r="A84" s="393">
        <v>12</v>
      </c>
      <c r="B84" s="389" t="s">
        <v>52</v>
      </c>
      <c r="C84" s="237">
        <v>3</v>
      </c>
      <c r="D84" s="238">
        <v>30</v>
      </c>
      <c r="E84" s="239"/>
      <c r="F84" s="240"/>
      <c r="G84" s="240"/>
      <c r="H84" s="240">
        <v>30</v>
      </c>
      <c r="I84" s="240"/>
      <c r="J84" s="241"/>
      <c r="K84" s="240"/>
      <c r="L84" s="240"/>
      <c r="M84" s="240"/>
      <c r="N84" s="242"/>
      <c r="O84" s="243"/>
      <c r="P84" s="239"/>
      <c r="Q84" s="241"/>
      <c r="R84" s="240"/>
      <c r="S84" s="240"/>
      <c r="T84" s="240">
        <v>30</v>
      </c>
      <c r="U84" s="242"/>
      <c r="V84" s="242" t="s">
        <v>34</v>
      </c>
      <c r="W84" s="237">
        <v>3</v>
      </c>
      <c r="X84" s="239"/>
      <c r="Y84" s="240"/>
      <c r="Z84" s="240"/>
      <c r="AA84" s="240"/>
      <c r="AB84" s="242"/>
      <c r="AC84" s="242"/>
      <c r="AD84" s="239"/>
      <c r="AE84" s="241"/>
      <c r="AF84" s="240"/>
      <c r="AG84" s="240"/>
      <c r="AH84" s="240"/>
      <c r="AI84" s="242"/>
      <c r="AJ84" s="242"/>
      <c r="AK84" s="237"/>
      <c r="AL84" s="239"/>
      <c r="AM84" s="240"/>
      <c r="AN84" s="240"/>
      <c r="AO84" s="240"/>
      <c r="AP84" s="242"/>
      <c r="AQ84" s="242"/>
      <c r="AR84" s="239"/>
      <c r="AS84" s="241"/>
      <c r="AT84" s="240"/>
      <c r="AU84" s="240"/>
      <c r="AV84" s="240"/>
      <c r="AW84" s="240"/>
      <c r="AX84" s="240"/>
      <c r="AY84" s="244"/>
    </row>
    <row r="85" spans="1:51" ht="18" customHeight="1">
      <c r="A85" s="393">
        <v>13</v>
      </c>
      <c r="B85" s="389" t="s">
        <v>127</v>
      </c>
      <c r="C85" s="237">
        <v>3</v>
      </c>
      <c r="D85" s="238">
        <v>30</v>
      </c>
      <c r="E85" s="239"/>
      <c r="F85" s="240"/>
      <c r="G85" s="240"/>
      <c r="H85" s="240">
        <v>30</v>
      </c>
      <c r="I85" s="240"/>
      <c r="J85" s="241"/>
      <c r="K85" s="240"/>
      <c r="L85" s="240"/>
      <c r="M85" s="240"/>
      <c r="N85" s="242"/>
      <c r="O85" s="243"/>
      <c r="P85" s="239"/>
      <c r="Q85" s="241"/>
      <c r="R85" s="240"/>
      <c r="S85" s="240"/>
      <c r="T85" s="240">
        <v>30</v>
      </c>
      <c r="U85" s="242"/>
      <c r="V85" s="242" t="s">
        <v>34</v>
      </c>
      <c r="W85" s="237">
        <v>3</v>
      </c>
      <c r="X85" s="239"/>
      <c r="Y85" s="240"/>
      <c r="Z85" s="240"/>
      <c r="AA85" s="240"/>
      <c r="AB85" s="242"/>
      <c r="AC85" s="242"/>
      <c r="AD85" s="239"/>
      <c r="AE85" s="241"/>
      <c r="AF85" s="240"/>
      <c r="AG85" s="240"/>
      <c r="AH85" s="240"/>
      <c r="AI85" s="242"/>
      <c r="AJ85" s="242"/>
      <c r="AK85" s="237"/>
      <c r="AL85" s="239"/>
      <c r="AM85" s="240"/>
      <c r="AN85" s="240"/>
      <c r="AO85" s="240"/>
      <c r="AP85" s="242"/>
      <c r="AQ85" s="242"/>
      <c r="AR85" s="239"/>
      <c r="AS85" s="241"/>
      <c r="AT85" s="240"/>
      <c r="AU85" s="240"/>
      <c r="AV85" s="240"/>
      <c r="AW85" s="240"/>
      <c r="AX85" s="240"/>
      <c r="AY85" s="244"/>
    </row>
    <row r="86" spans="1:51" ht="18.75" customHeight="1">
      <c r="A86" s="393">
        <v>14</v>
      </c>
      <c r="B86" s="389" t="s">
        <v>53</v>
      </c>
      <c r="C86" s="237">
        <v>3</v>
      </c>
      <c r="D86" s="238">
        <v>30</v>
      </c>
      <c r="E86" s="239"/>
      <c r="F86" s="240"/>
      <c r="G86" s="240"/>
      <c r="H86" s="240">
        <v>30</v>
      </c>
      <c r="I86" s="240"/>
      <c r="J86" s="241"/>
      <c r="K86" s="240"/>
      <c r="L86" s="240"/>
      <c r="M86" s="240"/>
      <c r="N86" s="242"/>
      <c r="O86" s="243"/>
      <c r="P86" s="239"/>
      <c r="Q86" s="241"/>
      <c r="R86" s="240"/>
      <c r="S86" s="240"/>
      <c r="T86" s="240">
        <v>30</v>
      </c>
      <c r="U86" s="242"/>
      <c r="V86" s="242" t="s">
        <v>34</v>
      </c>
      <c r="W86" s="237">
        <v>3</v>
      </c>
      <c r="X86" s="239"/>
      <c r="Y86" s="240"/>
      <c r="Z86" s="240"/>
      <c r="AA86" s="240"/>
      <c r="AB86" s="242"/>
      <c r="AC86" s="242"/>
      <c r="AD86" s="239"/>
      <c r="AE86" s="241"/>
      <c r="AF86" s="240"/>
      <c r="AG86" s="240"/>
      <c r="AH86" s="240"/>
      <c r="AI86" s="242"/>
      <c r="AJ86" s="242"/>
      <c r="AK86" s="237"/>
      <c r="AL86" s="239"/>
      <c r="AM86" s="240"/>
      <c r="AN86" s="240"/>
      <c r="AO86" s="240"/>
      <c r="AP86" s="242"/>
      <c r="AQ86" s="242"/>
      <c r="AR86" s="239"/>
      <c r="AS86" s="241"/>
      <c r="AT86" s="240"/>
      <c r="AU86" s="240"/>
      <c r="AV86" s="240"/>
      <c r="AW86" s="240"/>
      <c r="AX86" s="240"/>
      <c r="AY86" s="244"/>
    </row>
    <row r="87" spans="1:51" ht="29.25" customHeight="1">
      <c r="A87" s="393">
        <v>15</v>
      </c>
      <c r="B87" s="389" t="s">
        <v>54</v>
      </c>
      <c r="C87" s="237">
        <v>3</v>
      </c>
      <c r="D87" s="238">
        <v>30</v>
      </c>
      <c r="E87" s="239"/>
      <c r="F87" s="240"/>
      <c r="G87" s="240"/>
      <c r="H87" s="240">
        <v>30</v>
      </c>
      <c r="I87" s="240"/>
      <c r="J87" s="241"/>
      <c r="K87" s="240"/>
      <c r="L87" s="240"/>
      <c r="M87" s="240"/>
      <c r="N87" s="242"/>
      <c r="O87" s="243"/>
      <c r="P87" s="239"/>
      <c r="Q87" s="241"/>
      <c r="R87" s="240"/>
      <c r="S87" s="240"/>
      <c r="T87" s="240">
        <v>30</v>
      </c>
      <c r="U87" s="242"/>
      <c r="V87" s="242" t="s">
        <v>34</v>
      </c>
      <c r="W87" s="237">
        <v>3</v>
      </c>
      <c r="X87" s="239"/>
      <c r="Y87" s="240"/>
      <c r="Z87" s="240"/>
      <c r="AA87" s="240"/>
      <c r="AB87" s="242"/>
      <c r="AC87" s="242"/>
      <c r="AD87" s="239"/>
      <c r="AE87" s="241"/>
      <c r="AF87" s="240"/>
      <c r="AG87" s="240"/>
      <c r="AH87" s="240"/>
      <c r="AI87" s="242"/>
      <c r="AJ87" s="242"/>
      <c r="AK87" s="237"/>
      <c r="AL87" s="239"/>
      <c r="AM87" s="240"/>
      <c r="AN87" s="240"/>
      <c r="AO87" s="240"/>
      <c r="AP87" s="242"/>
      <c r="AQ87" s="242"/>
      <c r="AR87" s="239"/>
      <c r="AS87" s="241"/>
      <c r="AT87" s="240"/>
      <c r="AU87" s="240"/>
      <c r="AV87" s="240"/>
      <c r="AW87" s="240"/>
      <c r="AX87" s="240"/>
      <c r="AY87" s="244"/>
    </row>
    <row r="88" spans="1:51" ht="23.25" customHeight="1">
      <c r="A88" s="393">
        <v>16</v>
      </c>
      <c r="B88" s="389" t="s">
        <v>55</v>
      </c>
      <c r="C88" s="237">
        <v>3</v>
      </c>
      <c r="D88" s="238">
        <v>30</v>
      </c>
      <c r="E88" s="239"/>
      <c r="F88" s="240"/>
      <c r="G88" s="240"/>
      <c r="H88" s="240">
        <v>30</v>
      </c>
      <c r="I88" s="240"/>
      <c r="J88" s="241"/>
      <c r="K88" s="240"/>
      <c r="L88" s="240"/>
      <c r="M88" s="240"/>
      <c r="N88" s="242"/>
      <c r="O88" s="243"/>
      <c r="P88" s="239"/>
      <c r="Q88" s="241"/>
      <c r="R88" s="240"/>
      <c r="S88" s="240"/>
      <c r="T88" s="240">
        <v>30</v>
      </c>
      <c r="U88" s="242"/>
      <c r="V88" s="242" t="s">
        <v>34</v>
      </c>
      <c r="W88" s="237">
        <v>3</v>
      </c>
      <c r="X88" s="239"/>
      <c r="Y88" s="240"/>
      <c r="Z88" s="240"/>
      <c r="AA88" s="240"/>
      <c r="AB88" s="242"/>
      <c r="AC88" s="242"/>
      <c r="AD88" s="239"/>
      <c r="AE88" s="241"/>
      <c r="AF88" s="240"/>
      <c r="AG88" s="240"/>
      <c r="AH88" s="240"/>
      <c r="AI88" s="242"/>
      <c r="AJ88" s="242"/>
      <c r="AK88" s="237"/>
      <c r="AL88" s="239"/>
      <c r="AM88" s="240"/>
      <c r="AN88" s="240"/>
      <c r="AO88" s="240"/>
      <c r="AP88" s="242"/>
      <c r="AQ88" s="242"/>
      <c r="AR88" s="239"/>
      <c r="AS88" s="241"/>
      <c r="AT88" s="240"/>
      <c r="AU88" s="240"/>
      <c r="AV88" s="240"/>
      <c r="AW88" s="240"/>
      <c r="AX88" s="240"/>
      <c r="AY88" s="244"/>
    </row>
    <row r="89" spans="1:51" ht="18.75" customHeight="1">
      <c r="A89" s="393">
        <v>17</v>
      </c>
      <c r="B89" s="389" t="s">
        <v>56</v>
      </c>
      <c r="C89" s="237">
        <v>3</v>
      </c>
      <c r="D89" s="238">
        <v>30</v>
      </c>
      <c r="E89" s="239"/>
      <c r="F89" s="240"/>
      <c r="G89" s="240"/>
      <c r="H89" s="240">
        <v>30</v>
      </c>
      <c r="I89" s="240"/>
      <c r="J89" s="241"/>
      <c r="K89" s="240"/>
      <c r="L89" s="240"/>
      <c r="M89" s="240"/>
      <c r="N89" s="242"/>
      <c r="O89" s="243"/>
      <c r="P89" s="239"/>
      <c r="Q89" s="241"/>
      <c r="R89" s="240"/>
      <c r="S89" s="240"/>
      <c r="T89" s="240">
        <v>30</v>
      </c>
      <c r="U89" s="242"/>
      <c r="V89" s="242" t="s">
        <v>34</v>
      </c>
      <c r="W89" s="237">
        <v>3</v>
      </c>
      <c r="X89" s="239"/>
      <c r="Y89" s="240"/>
      <c r="Z89" s="240"/>
      <c r="AA89" s="240"/>
      <c r="AB89" s="242"/>
      <c r="AC89" s="242"/>
      <c r="AD89" s="239"/>
      <c r="AE89" s="241"/>
      <c r="AF89" s="240"/>
      <c r="AG89" s="240"/>
      <c r="AH89" s="240"/>
      <c r="AI89" s="242"/>
      <c r="AJ89" s="242"/>
      <c r="AK89" s="237"/>
      <c r="AL89" s="239"/>
      <c r="AM89" s="240"/>
      <c r="AN89" s="240"/>
      <c r="AO89" s="240"/>
      <c r="AP89" s="242"/>
      <c r="AQ89" s="242"/>
      <c r="AR89" s="239"/>
      <c r="AS89" s="241"/>
      <c r="AT89" s="240"/>
      <c r="AU89" s="240"/>
      <c r="AV89" s="240"/>
      <c r="AW89" s="240"/>
      <c r="AX89" s="240"/>
      <c r="AY89" s="244"/>
    </row>
    <row r="90" spans="1:51" ht="18.75" customHeight="1">
      <c r="A90" s="393">
        <v>18</v>
      </c>
      <c r="B90" s="389" t="s">
        <v>57</v>
      </c>
      <c r="C90" s="237">
        <v>3</v>
      </c>
      <c r="D90" s="238">
        <v>30</v>
      </c>
      <c r="E90" s="239"/>
      <c r="F90" s="240"/>
      <c r="G90" s="240"/>
      <c r="H90" s="240">
        <v>30</v>
      </c>
      <c r="I90" s="240"/>
      <c r="J90" s="241"/>
      <c r="K90" s="240"/>
      <c r="L90" s="240"/>
      <c r="M90" s="240"/>
      <c r="N90" s="242"/>
      <c r="O90" s="243"/>
      <c r="P90" s="239"/>
      <c r="Q90" s="241"/>
      <c r="R90" s="240"/>
      <c r="S90" s="240"/>
      <c r="T90" s="240">
        <v>30</v>
      </c>
      <c r="U90" s="242"/>
      <c r="V90" s="242" t="s">
        <v>34</v>
      </c>
      <c r="W90" s="237">
        <v>3</v>
      </c>
      <c r="X90" s="239"/>
      <c r="Y90" s="240"/>
      <c r="Z90" s="240"/>
      <c r="AA90" s="240"/>
      <c r="AB90" s="242"/>
      <c r="AC90" s="242"/>
      <c r="AD90" s="239"/>
      <c r="AE90" s="241"/>
      <c r="AF90" s="240"/>
      <c r="AG90" s="240"/>
      <c r="AH90" s="240"/>
      <c r="AI90" s="242"/>
      <c r="AJ90" s="242"/>
      <c r="AK90" s="237"/>
      <c r="AL90" s="239"/>
      <c r="AM90" s="240"/>
      <c r="AN90" s="240"/>
      <c r="AO90" s="240"/>
      <c r="AP90" s="242"/>
      <c r="AQ90" s="242"/>
      <c r="AR90" s="239"/>
      <c r="AS90" s="241"/>
      <c r="AT90" s="240"/>
      <c r="AU90" s="240"/>
      <c r="AV90" s="240"/>
      <c r="AW90" s="240"/>
      <c r="AX90" s="240"/>
      <c r="AY90" s="244"/>
    </row>
    <row r="91" spans="1:51" ht="28.5" customHeight="1">
      <c r="A91" s="393">
        <v>19</v>
      </c>
      <c r="B91" s="388" t="s">
        <v>192</v>
      </c>
      <c r="C91" s="326">
        <v>2</v>
      </c>
      <c r="D91" s="329">
        <v>30</v>
      </c>
      <c r="E91" s="322"/>
      <c r="F91" s="323"/>
      <c r="G91" s="323"/>
      <c r="H91" s="323">
        <v>30</v>
      </c>
      <c r="I91" s="323"/>
      <c r="J91" s="325"/>
      <c r="K91" s="323"/>
      <c r="L91" s="323"/>
      <c r="M91" s="323"/>
      <c r="N91" s="324"/>
      <c r="O91" s="330"/>
      <c r="P91" s="322"/>
      <c r="Q91" s="325"/>
      <c r="R91" s="323"/>
      <c r="S91" s="323"/>
      <c r="T91" s="323"/>
      <c r="U91" s="324"/>
      <c r="V91" s="324"/>
      <c r="W91" s="326"/>
      <c r="X91" s="322"/>
      <c r="Y91" s="323"/>
      <c r="Z91" s="323"/>
      <c r="AA91" s="323">
        <v>30</v>
      </c>
      <c r="AB91" s="324"/>
      <c r="AC91" s="324" t="s">
        <v>34</v>
      </c>
      <c r="AD91" s="322">
        <v>2</v>
      </c>
      <c r="AE91" s="325"/>
      <c r="AF91" s="323"/>
      <c r="AG91" s="323"/>
      <c r="AH91" s="323"/>
      <c r="AI91" s="324"/>
      <c r="AJ91" s="324"/>
      <c r="AK91" s="326"/>
      <c r="AL91" s="322"/>
      <c r="AM91" s="323"/>
      <c r="AN91" s="323"/>
      <c r="AO91" s="323"/>
      <c r="AP91" s="324"/>
      <c r="AQ91" s="324"/>
      <c r="AR91" s="322"/>
      <c r="AS91" s="325"/>
      <c r="AT91" s="323"/>
      <c r="AU91" s="323"/>
      <c r="AV91" s="323"/>
      <c r="AW91" s="323"/>
      <c r="AX91" s="323"/>
      <c r="AY91" s="327"/>
    </row>
    <row r="92" spans="1:51" ht="27.75" customHeight="1">
      <c r="A92" s="393">
        <v>20</v>
      </c>
      <c r="B92" s="388" t="s">
        <v>59</v>
      </c>
      <c r="C92" s="326">
        <v>2</v>
      </c>
      <c r="D92" s="329">
        <v>30</v>
      </c>
      <c r="E92" s="322"/>
      <c r="F92" s="323"/>
      <c r="G92" s="323"/>
      <c r="H92" s="323">
        <v>30</v>
      </c>
      <c r="I92" s="323"/>
      <c r="J92" s="325"/>
      <c r="K92" s="323"/>
      <c r="L92" s="323"/>
      <c r="M92" s="323"/>
      <c r="N92" s="324"/>
      <c r="O92" s="330"/>
      <c r="P92" s="322"/>
      <c r="Q92" s="325"/>
      <c r="R92" s="323"/>
      <c r="S92" s="323"/>
      <c r="T92" s="323"/>
      <c r="U92" s="324"/>
      <c r="V92" s="324"/>
      <c r="W92" s="326"/>
      <c r="X92" s="322"/>
      <c r="Y92" s="323"/>
      <c r="Z92" s="323"/>
      <c r="AA92" s="323">
        <v>30</v>
      </c>
      <c r="AB92" s="324"/>
      <c r="AC92" s="324" t="s">
        <v>34</v>
      </c>
      <c r="AD92" s="322">
        <v>2</v>
      </c>
      <c r="AE92" s="325"/>
      <c r="AF92" s="323"/>
      <c r="AG92" s="323"/>
      <c r="AH92" s="323"/>
      <c r="AI92" s="324"/>
      <c r="AJ92" s="324"/>
      <c r="AK92" s="326"/>
      <c r="AL92" s="322"/>
      <c r="AM92" s="323"/>
      <c r="AN92" s="323"/>
      <c r="AO92" s="323"/>
      <c r="AP92" s="324"/>
      <c r="AQ92" s="324"/>
      <c r="AR92" s="322"/>
      <c r="AS92" s="325"/>
      <c r="AT92" s="323"/>
      <c r="AU92" s="323"/>
      <c r="AV92" s="323"/>
      <c r="AW92" s="323"/>
      <c r="AX92" s="323"/>
      <c r="AY92" s="327"/>
    </row>
    <row r="93" spans="1:51" ht="14.25" customHeight="1">
      <c r="A93" s="393">
        <v>21</v>
      </c>
      <c r="B93" s="388" t="s">
        <v>60</v>
      </c>
      <c r="C93" s="326">
        <v>2</v>
      </c>
      <c r="D93" s="329">
        <v>30</v>
      </c>
      <c r="E93" s="322"/>
      <c r="F93" s="323"/>
      <c r="G93" s="323"/>
      <c r="H93" s="323">
        <v>30</v>
      </c>
      <c r="I93" s="323"/>
      <c r="J93" s="325"/>
      <c r="K93" s="323"/>
      <c r="L93" s="323"/>
      <c r="M93" s="323"/>
      <c r="N93" s="324"/>
      <c r="O93" s="330"/>
      <c r="P93" s="322"/>
      <c r="Q93" s="325"/>
      <c r="R93" s="323"/>
      <c r="S93" s="323"/>
      <c r="T93" s="323"/>
      <c r="U93" s="324"/>
      <c r="V93" s="324"/>
      <c r="W93" s="326"/>
      <c r="X93" s="322"/>
      <c r="Y93" s="323"/>
      <c r="Z93" s="323"/>
      <c r="AA93" s="323">
        <v>30</v>
      </c>
      <c r="AB93" s="324"/>
      <c r="AC93" s="324" t="s">
        <v>34</v>
      </c>
      <c r="AD93" s="322">
        <v>2</v>
      </c>
      <c r="AE93" s="325"/>
      <c r="AF93" s="323"/>
      <c r="AG93" s="323"/>
      <c r="AH93" s="323"/>
      <c r="AI93" s="324"/>
      <c r="AJ93" s="324"/>
      <c r="AK93" s="326"/>
      <c r="AL93" s="322"/>
      <c r="AM93" s="323"/>
      <c r="AN93" s="323"/>
      <c r="AO93" s="323"/>
      <c r="AP93" s="324"/>
      <c r="AQ93" s="324"/>
      <c r="AR93" s="322"/>
      <c r="AS93" s="325"/>
      <c r="AT93" s="323"/>
      <c r="AU93" s="323"/>
      <c r="AV93" s="323"/>
      <c r="AW93" s="323"/>
      <c r="AX93" s="323"/>
      <c r="AY93" s="327"/>
    </row>
    <row r="94" spans="1:51" ht="16.5" customHeight="1">
      <c r="A94" s="393">
        <v>22</v>
      </c>
      <c r="B94" s="388" t="s">
        <v>61</v>
      </c>
      <c r="C94" s="326">
        <v>2</v>
      </c>
      <c r="D94" s="329">
        <v>30</v>
      </c>
      <c r="E94" s="322"/>
      <c r="F94" s="323"/>
      <c r="G94" s="319"/>
      <c r="H94" s="322">
        <v>30</v>
      </c>
      <c r="I94" s="323"/>
      <c r="J94" s="325"/>
      <c r="K94" s="323"/>
      <c r="L94" s="323"/>
      <c r="M94" s="323"/>
      <c r="N94" s="324"/>
      <c r="O94" s="330"/>
      <c r="P94" s="322"/>
      <c r="Q94" s="325"/>
      <c r="R94" s="323"/>
      <c r="S94" s="323"/>
      <c r="T94" s="323"/>
      <c r="U94" s="324"/>
      <c r="V94" s="324"/>
      <c r="W94" s="326"/>
      <c r="X94" s="322"/>
      <c r="Y94" s="323"/>
      <c r="Z94" s="323"/>
      <c r="AA94" s="323">
        <v>30</v>
      </c>
      <c r="AB94" s="324"/>
      <c r="AC94" s="324" t="s">
        <v>34</v>
      </c>
      <c r="AD94" s="322">
        <v>2</v>
      </c>
      <c r="AE94" s="325"/>
      <c r="AF94" s="323"/>
      <c r="AG94" s="319"/>
      <c r="AH94" s="322"/>
      <c r="AI94" s="324"/>
      <c r="AJ94" s="324"/>
      <c r="AK94" s="326"/>
      <c r="AL94" s="322"/>
      <c r="AM94" s="323"/>
      <c r="AN94" s="323"/>
      <c r="AO94" s="323"/>
      <c r="AP94" s="324"/>
      <c r="AQ94" s="324"/>
      <c r="AR94" s="322"/>
      <c r="AS94" s="325"/>
      <c r="AT94" s="323"/>
      <c r="AU94" s="323"/>
      <c r="AV94" s="323"/>
      <c r="AW94" s="323"/>
      <c r="AX94" s="323"/>
      <c r="AY94" s="327"/>
    </row>
    <row r="95" spans="1:51" ht="30" customHeight="1">
      <c r="A95" s="393">
        <v>23</v>
      </c>
      <c r="B95" s="388" t="s">
        <v>62</v>
      </c>
      <c r="C95" s="326">
        <v>2</v>
      </c>
      <c r="D95" s="329">
        <v>30</v>
      </c>
      <c r="E95" s="322"/>
      <c r="F95" s="323"/>
      <c r="G95" s="324"/>
      <c r="H95" s="322">
        <v>30</v>
      </c>
      <c r="I95" s="323"/>
      <c r="J95" s="325"/>
      <c r="K95" s="323"/>
      <c r="L95" s="323"/>
      <c r="M95" s="323"/>
      <c r="N95" s="324"/>
      <c r="O95" s="330"/>
      <c r="P95" s="322"/>
      <c r="Q95" s="325"/>
      <c r="R95" s="323"/>
      <c r="S95" s="323"/>
      <c r="T95" s="323"/>
      <c r="U95" s="324"/>
      <c r="V95" s="324"/>
      <c r="W95" s="326"/>
      <c r="X95" s="322"/>
      <c r="Y95" s="323"/>
      <c r="Z95" s="323"/>
      <c r="AA95" s="323">
        <v>30</v>
      </c>
      <c r="AB95" s="324"/>
      <c r="AC95" s="324" t="s">
        <v>34</v>
      </c>
      <c r="AD95" s="322">
        <v>2</v>
      </c>
      <c r="AE95" s="325"/>
      <c r="AF95" s="323"/>
      <c r="AG95" s="324"/>
      <c r="AH95" s="322"/>
      <c r="AI95" s="324"/>
      <c r="AJ95" s="324"/>
      <c r="AK95" s="326"/>
      <c r="AL95" s="322"/>
      <c r="AM95" s="323"/>
      <c r="AN95" s="323"/>
      <c r="AO95" s="323"/>
      <c r="AP95" s="324"/>
      <c r="AQ95" s="324"/>
      <c r="AR95" s="322"/>
      <c r="AS95" s="325"/>
      <c r="AT95" s="323"/>
      <c r="AU95" s="323"/>
      <c r="AV95" s="323"/>
      <c r="AW95" s="323"/>
      <c r="AX95" s="323"/>
      <c r="AY95" s="327"/>
    </row>
    <row r="96" spans="1:51" ht="15.75" customHeight="1">
      <c r="A96" s="393">
        <v>24</v>
      </c>
      <c r="B96" s="388" t="s">
        <v>63</v>
      </c>
      <c r="C96" s="326">
        <v>2</v>
      </c>
      <c r="D96" s="329">
        <v>30</v>
      </c>
      <c r="E96" s="322"/>
      <c r="F96" s="323"/>
      <c r="G96" s="324"/>
      <c r="H96" s="322">
        <v>30</v>
      </c>
      <c r="I96" s="323"/>
      <c r="J96" s="325"/>
      <c r="K96" s="323"/>
      <c r="L96" s="323"/>
      <c r="M96" s="323"/>
      <c r="N96" s="324"/>
      <c r="O96" s="330"/>
      <c r="P96" s="322"/>
      <c r="Q96" s="325"/>
      <c r="R96" s="323"/>
      <c r="S96" s="323"/>
      <c r="T96" s="323"/>
      <c r="U96" s="324"/>
      <c r="V96" s="324"/>
      <c r="W96" s="326"/>
      <c r="X96" s="322"/>
      <c r="Y96" s="323"/>
      <c r="Z96" s="323"/>
      <c r="AA96" s="323">
        <v>30</v>
      </c>
      <c r="AB96" s="324"/>
      <c r="AC96" s="324" t="s">
        <v>34</v>
      </c>
      <c r="AD96" s="322">
        <v>2</v>
      </c>
      <c r="AE96" s="325"/>
      <c r="AF96" s="323"/>
      <c r="AG96" s="324"/>
      <c r="AH96" s="322"/>
      <c r="AI96" s="324"/>
      <c r="AJ96" s="324"/>
      <c r="AK96" s="326"/>
      <c r="AL96" s="322"/>
      <c r="AM96" s="323"/>
      <c r="AN96" s="323"/>
      <c r="AO96" s="323"/>
      <c r="AP96" s="324"/>
      <c r="AQ96" s="324"/>
      <c r="AR96" s="322"/>
      <c r="AS96" s="325"/>
      <c r="AT96" s="323"/>
      <c r="AU96" s="323"/>
      <c r="AV96" s="323"/>
      <c r="AW96" s="323"/>
      <c r="AX96" s="323"/>
      <c r="AY96" s="327"/>
    </row>
    <row r="97" spans="1:51" ht="16.5" customHeight="1">
      <c r="A97" s="393">
        <v>25</v>
      </c>
      <c r="B97" s="388" t="s">
        <v>64</v>
      </c>
      <c r="C97" s="326">
        <v>2</v>
      </c>
      <c r="D97" s="329">
        <v>30</v>
      </c>
      <c r="E97" s="322"/>
      <c r="F97" s="323"/>
      <c r="G97" s="324"/>
      <c r="H97" s="322">
        <v>30</v>
      </c>
      <c r="I97" s="323"/>
      <c r="J97" s="325"/>
      <c r="K97" s="323"/>
      <c r="L97" s="323"/>
      <c r="M97" s="323"/>
      <c r="N97" s="324"/>
      <c r="O97" s="330"/>
      <c r="P97" s="322"/>
      <c r="Q97" s="325"/>
      <c r="R97" s="323"/>
      <c r="S97" s="323"/>
      <c r="T97" s="323"/>
      <c r="U97" s="324"/>
      <c r="V97" s="324"/>
      <c r="W97" s="326"/>
      <c r="X97" s="322"/>
      <c r="Y97" s="323"/>
      <c r="Z97" s="323"/>
      <c r="AA97" s="323">
        <v>30</v>
      </c>
      <c r="AB97" s="324"/>
      <c r="AC97" s="324" t="s">
        <v>34</v>
      </c>
      <c r="AD97" s="322">
        <v>2</v>
      </c>
      <c r="AE97" s="325"/>
      <c r="AF97" s="323"/>
      <c r="AG97" s="324"/>
      <c r="AH97" s="322"/>
      <c r="AI97" s="324"/>
      <c r="AJ97" s="324"/>
      <c r="AK97" s="326"/>
      <c r="AL97" s="322"/>
      <c r="AM97" s="323"/>
      <c r="AN97" s="323"/>
      <c r="AO97" s="323"/>
      <c r="AP97" s="324"/>
      <c r="AQ97" s="324"/>
      <c r="AR97" s="322"/>
      <c r="AS97" s="325"/>
      <c r="AT97" s="323"/>
      <c r="AU97" s="323"/>
      <c r="AV97" s="323"/>
      <c r="AW97" s="323"/>
      <c r="AX97" s="323"/>
      <c r="AY97" s="327"/>
    </row>
    <row r="98" spans="1:51" ht="16.5" customHeight="1">
      <c r="A98" s="393">
        <v>26</v>
      </c>
      <c r="B98" s="389" t="s">
        <v>65</v>
      </c>
      <c r="C98" s="237">
        <v>2</v>
      </c>
      <c r="D98" s="238">
        <v>30</v>
      </c>
      <c r="E98" s="239"/>
      <c r="F98" s="240"/>
      <c r="G98" s="245"/>
      <c r="H98" s="243">
        <v>30</v>
      </c>
      <c r="I98" s="240"/>
      <c r="J98" s="241"/>
      <c r="K98" s="240"/>
      <c r="L98" s="240"/>
      <c r="M98" s="240"/>
      <c r="N98" s="242"/>
      <c r="O98" s="243"/>
      <c r="P98" s="239"/>
      <c r="Q98" s="241"/>
      <c r="R98" s="240"/>
      <c r="S98" s="240"/>
      <c r="T98" s="240"/>
      <c r="U98" s="242"/>
      <c r="V98" s="242"/>
      <c r="W98" s="237"/>
      <c r="X98" s="239"/>
      <c r="Y98" s="240"/>
      <c r="Z98" s="240"/>
      <c r="AA98" s="240"/>
      <c r="AB98" s="242"/>
      <c r="AC98" s="242"/>
      <c r="AD98" s="239"/>
      <c r="AE98" s="241"/>
      <c r="AF98" s="240"/>
      <c r="AG98" s="245"/>
      <c r="AH98" s="243">
        <v>30</v>
      </c>
      <c r="AI98" s="242"/>
      <c r="AJ98" s="242" t="s">
        <v>34</v>
      </c>
      <c r="AK98" s="237">
        <v>2</v>
      </c>
      <c r="AL98" s="239"/>
      <c r="AM98" s="240"/>
      <c r="AN98" s="240"/>
      <c r="AO98" s="240"/>
      <c r="AP98" s="242"/>
      <c r="AQ98" s="242"/>
      <c r="AR98" s="239"/>
      <c r="AS98" s="241"/>
      <c r="AT98" s="240"/>
      <c r="AU98" s="240"/>
      <c r="AV98" s="240"/>
      <c r="AW98" s="240"/>
      <c r="AX98" s="240"/>
      <c r="AY98" s="244"/>
    </row>
    <row r="99" spans="1:51" ht="18.75" customHeight="1">
      <c r="A99" s="393">
        <v>27</v>
      </c>
      <c r="B99" s="389" t="s">
        <v>66</v>
      </c>
      <c r="C99" s="237">
        <v>2</v>
      </c>
      <c r="D99" s="238">
        <v>30</v>
      </c>
      <c r="E99" s="239"/>
      <c r="F99" s="240"/>
      <c r="G99" s="242"/>
      <c r="H99" s="243">
        <v>30</v>
      </c>
      <c r="I99" s="240"/>
      <c r="J99" s="241"/>
      <c r="K99" s="240"/>
      <c r="L99" s="240"/>
      <c r="M99" s="240"/>
      <c r="N99" s="242"/>
      <c r="O99" s="243"/>
      <c r="P99" s="239"/>
      <c r="Q99" s="241"/>
      <c r="R99" s="240"/>
      <c r="S99" s="240"/>
      <c r="T99" s="240"/>
      <c r="U99" s="242"/>
      <c r="V99" s="242"/>
      <c r="W99" s="237"/>
      <c r="X99" s="239"/>
      <c r="Y99" s="240"/>
      <c r="Z99" s="240"/>
      <c r="AA99" s="240"/>
      <c r="AB99" s="242"/>
      <c r="AC99" s="242"/>
      <c r="AD99" s="239"/>
      <c r="AE99" s="241"/>
      <c r="AF99" s="240"/>
      <c r="AG99" s="242"/>
      <c r="AH99" s="243">
        <v>30</v>
      </c>
      <c r="AI99" s="242"/>
      <c r="AJ99" s="242" t="s">
        <v>34</v>
      </c>
      <c r="AK99" s="237">
        <v>2</v>
      </c>
      <c r="AL99" s="239"/>
      <c r="AM99" s="240"/>
      <c r="AN99" s="240"/>
      <c r="AO99" s="240"/>
      <c r="AP99" s="242"/>
      <c r="AQ99" s="242"/>
      <c r="AR99" s="239"/>
      <c r="AS99" s="241"/>
      <c r="AT99" s="240"/>
      <c r="AU99" s="240"/>
      <c r="AV99" s="240"/>
      <c r="AW99" s="240"/>
      <c r="AX99" s="240"/>
      <c r="AY99" s="244"/>
    </row>
    <row r="100" spans="1:51" ht="16.5" customHeight="1">
      <c r="A100" s="393">
        <v>28</v>
      </c>
      <c r="B100" s="390" t="s">
        <v>67</v>
      </c>
      <c r="C100" s="246">
        <v>2</v>
      </c>
      <c r="D100" s="247">
        <v>30</v>
      </c>
      <c r="E100" s="239"/>
      <c r="F100" s="240"/>
      <c r="G100" s="242"/>
      <c r="H100" s="248">
        <v>30</v>
      </c>
      <c r="I100" s="249"/>
      <c r="J100" s="250"/>
      <c r="K100" s="251"/>
      <c r="L100" s="245"/>
      <c r="M100" s="240"/>
      <c r="N100" s="242"/>
      <c r="O100" s="243"/>
      <c r="P100" s="239"/>
      <c r="Q100" s="241"/>
      <c r="R100" s="240"/>
      <c r="S100" s="240"/>
      <c r="T100" s="240"/>
      <c r="U100" s="242"/>
      <c r="V100" s="242"/>
      <c r="W100" s="237"/>
      <c r="X100" s="239"/>
      <c r="Y100" s="240"/>
      <c r="Z100" s="240"/>
      <c r="AA100" s="240"/>
      <c r="AB100" s="242"/>
      <c r="AC100" s="242"/>
      <c r="AD100" s="239"/>
      <c r="AE100" s="241"/>
      <c r="AF100" s="240"/>
      <c r="AG100" s="242"/>
      <c r="AH100" s="248">
        <v>30</v>
      </c>
      <c r="AI100" s="242"/>
      <c r="AJ100" s="242" t="s">
        <v>34</v>
      </c>
      <c r="AK100" s="237">
        <v>2</v>
      </c>
      <c r="AL100" s="239"/>
      <c r="AM100" s="240"/>
      <c r="AN100" s="240"/>
      <c r="AO100" s="240"/>
      <c r="AP100" s="242"/>
      <c r="AQ100" s="242"/>
      <c r="AR100" s="239"/>
      <c r="AS100" s="241"/>
      <c r="AT100" s="240"/>
      <c r="AU100" s="240"/>
      <c r="AV100" s="240"/>
      <c r="AW100" s="240"/>
      <c r="AX100" s="240"/>
      <c r="AY100" s="244"/>
    </row>
    <row r="101" spans="1:51" ht="16.5" customHeight="1">
      <c r="A101" s="393">
        <v>29</v>
      </c>
      <c r="B101" s="389" t="s">
        <v>68</v>
      </c>
      <c r="C101" s="237">
        <v>2</v>
      </c>
      <c r="D101" s="238">
        <v>30</v>
      </c>
      <c r="E101" s="239"/>
      <c r="F101" s="240"/>
      <c r="G101" s="242"/>
      <c r="H101" s="239">
        <v>30</v>
      </c>
      <c r="I101" s="244"/>
      <c r="J101" s="250"/>
      <c r="K101" s="251"/>
      <c r="L101" s="240"/>
      <c r="M101" s="240"/>
      <c r="N101" s="242"/>
      <c r="O101" s="243"/>
      <c r="P101" s="239"/>
      <c r="Q101" s="241"/>
      <c r="R101" s="240"/>
      <c r="S101" s="240"/>
      <c r="T101" s="240"/>
      <c r="U101" s="242"/>
      <c r="V101" s="242"/>
      <c r="W101" s="237"/>
      <c r="X101" s="239"/>
      <c r="Y101" s="240"/>
      <c r="Z101" s="240"/>
      <c r="AA101" s="240"/>
      <c r="AB101" s="242"/>
      <c r="AC101" s="242"/>
      <c r="AD101" s="239"/>
      <c r="AE101" s="241"/>
      <c r="AF101" s="240"/>
      <c r="AG101" s="245"/>
      <c r="AH101" s="239">
        <v>30</v>
      </c>
      <c r="AI101" s="242"/>
      <c r="AJ101" s="242" t="s">
        <v>34</v>
      </c>
      <c r="AK101" s="237">
        <v>2</v>
      </c>
      <c r="AL101" s="239"/>
      <c r="AM101" s="240"/>
      <c r="AN101" s="240"/>
      <c r="AO101" s="240"/>
      <c r="AP101" s="242"/>
      <c r="AQ101" s="242"/>
      <c r="AR101" s="239"/>
      <c r="AS101" s="241"/>
      <c r="AT101" s="240"/>
      <c r="AU101" s="240"/>
      <c r="AV101" s="240"/>
      <c r="AW101" s="240"/>
      <c r="AX101" s="240"/>
      <c r="AY101" s="244"/>
    </row>
    <row r="102" spans="1:51" ht="30" customHeight="1">
      <c r="A102" s="393">
        <v>30</v>
      </c>
      <c r="B102" s="389" t="s">
        <v>69</v>
      </c>
      <c r="C102" s="237">
        <v>2</v>
      </c>
      <c r="D102" s="238">
        <v>30</v>
      </c>
      <c r="E102" s="239"/>
      <c r="F102" s="240"/>
      <c r="G102" s="242"/>
      <c r="H102" s="239">
        <v>30</v>
      </c>
      <c r="I102" s="244"/>
      <c r="J102" s="250"/>
      <c r="K102" s="251"/>
      <c r="L102" s="240"/>
      <c r="M102" s="240"/>
      <c r="N102" s="242"/>
      <c r="O102" s="243"/>
      <c r="P102" s="239"/>
      <c r="Q102" s="241"/>
      <c r="R102" s="240"/>
      <c r="S102" s="240"/>
      <c r="T102" s="240"/>
      <c r="U102" s="242"/>
      <c r="V102" s="242"/>
      <c r="W102" s="237"/>
      <c r="X102" s="239"/>
      <c r="Y102" s="240"/>
      <c r="Z102" s="240"/>
      <c r="AA102" s="240"/>
      <c r="AB102" s="242"/>
      <c r="AC102" s="242"/>
      <c r="AD102" s="239"/>
      <c r="AE102" s="241"/>
      <c r="AF102" s="240"/>
      <c r="AG102" s="242"/>
      <c r="AH102" s="239">
        <v>30</v>
      </c>
      <c r="AI102" s="242"/>
      <c r="AJ102" s="242" t="s">
        <v>34</v>
      </c>
      <c r="AK102" s="237">
        <v>2</v>
      </c>
      <c r="AL102" s="239"/>
      <c r="AM102" s="240"/>
      <c r="AN102" s="240"/>
      <c r="AO102" s="240"/>
      <c r="AP102" s="242"/>
      <c r="AQ102" s="242"/>
      <c r="AR102" s="239"/>
      <c r="AS102" s="241"/>
      <c r="AT102" s="240"/>
      <c r="AU102" s="240"/>
      <c r="AV102" s="240"/>
      <c r="AW102" s="240"/>
      <c r="AX102" s="240"/>
      <c r="AY102" s="244"/>
    </row>
    <row r="103" spans="1:51" ht="29.25" customHeight="1">
      <c r="A103" s="393">
        <v>31</v>
      </c>
      <c r="B103" s="389" t="s">
        <v>70</v>
      </c>
      <c r="C103" s="237">
        <v>2</v>
      </c>
      <c r="D103" s="238">
        <v>30</v>
      </c>
      <c r="E103" s="239"/>
      <c r="F103" s="240"/>
      <c r="G103" s="242"/>
      <c r="H103" s="239">
        <v>30</v>
      </c>
      <c r="I103" s="244"/>
      <c r="J103" s="250"/>
      <c r="K103" s="251"/>
      <c r="L103" s="240"/>
      <c r="M103" s="240"/>
      <c r="N103" s="242"/>
      <c r="O103" s="243"/>
      <c r="P103" s="239"/>
      <c r="Q103" s="241"/>
      <c r="R103" s="240"/>
      <c r="S103" s="240"/>
      <c r="T103" s="240"/>
      <c r="U103" s="242"/>
      <c r="V103" s="242"/>
      <c r="W103" s="237"/>
      <c r="X103" s="239"/>
      <c r="Y103" s="240"/>
      <c r="Z103" s="240"/>
      <c r="AA103" s="240"/>
      <c r="AB103" s="242"/>
      <c r="AC103" s="242"/>
      <c r="AD103" s="239"/>
      <c r="AE103" s="241"/>
      <c r="AF103" s="240"/>
      <c r="AG103" s="242"/>
      <c r="AH103" s="239">
        <v>30</v>
      </c>
      <c r="AI103" s="242"/>
      <c r="AJ103" s="242" t="s">
        <v>34</v>
      </c>
      <c r="AK103" s="237">
        <v>2</v>
      </c>
      <c r="AL103" s="239"/>
      <c r="AM103" s="240"/>
      <c r="AN103" s="240"/>
      <c r="AO103" s="240"/>
      <c r="AP103" s="242"/>
      <c r="AQ103" s="242"/>
      <c r="AR103" s="239"/>
      <c r="AS103" s="241"/>
      <c r="AT103" s="240"/>
      <c r="AU103" s="240"/>
      <c r="AV103" s="240"/>
      <c r="AW103" s="240"/>
      <c r="AX103" s="240"/>
      <c r="AY103" s="244"/>
    </row>
    <row r="104" spans="1:51" ht="19.5" customHeight="1">
      <c r="A104" s="393">
        <v>32</v>
      </c>
      <c r="B104" s="389" t="s">
        <v>71</v>
      </c>
      <c r="C104" s="237">
        <v>2</v>
      </c>
      <c r="D104" s="238">
        <v>30</v>
      </c>
      <c r="E104" s="239"/>
      <c r="F104" s="240"/>
      <c r="G104" s="242"/>
      <c r="H104" s="239">
        <v>30</v>
      </c>
      <c r="I104" s="244"/>
      <c r="J104" s="250"/>
      <c r="K104" s="251"/>
      <c r="L104" s="240"/>
      <c r="M104" s="240"/>
      <c r="N104" s="242"/>
      <c r="O104" s="243"/>
      <c r="P104" s="239"/>
      <c r="Q104" s="241"/>
      <c r="R104" s="240"/>
      <c r="S104" s="240"/>
      <c r="T104" s="240"/>
      <c r="U104" s="242"/>
      <c r="V104" s="242"/>
      <c r="W104" s="237"/>
      <c r="X104" s="239"/>
      <c r="Y104" s="240"/>
      <c r="Z104" s="240"/>
      <c r="AA104" s="240"/>
      <c r="AB104" s="242"/>
      <c r="AC104" s="242"/>
      <c r="AD104" s="239"/>
      <c r="AE104" s="241"/>
      <c r="AF104" s="240"/>
      <c r="AG104" s="242"/>
      <c r="AH104" s="239">
        <v>30</v>
      </c>
      <c r="AI104" s="242"/>
      <c r="AJ104" s="242" t="s">
        <v>34</v>
      </c>
      <c r="AK104" s="237">
        <v>2</v>
      </c>
      <c r="AL104" s="239"/>
      <c r="AM104" s="240"/>
      <c r="AN104" s="240"/>
      <c r="AO104" s="240"/>
      <c r="AP104" s="242"/>
      <c r="AQ104" s="242"/>
      <c r="AR104" s="239"/>
      <c r="AS104" s="241"/>
      <c r="AT104" s="240"/>
      <c r="AU104" s="240"/>
      <c r="AV104" s="240"/>
      <c r="AW104" s="240"/>
      <c r="AX104" s="240"/>
      <c r="AY104" s="244"/>
    </row>
    <row r="105" spans="1:51" ht="18" customHeight="1">
      <c r="A105" s="393">
        <v>33</v>
      </c>
      <c r="B105" s="388" t="s">
        <v>72</v>
      </c>
      <c r="C105" s="326">
        <v>2</v>
      </c>
      <c r="D105" s="329">
        <v>30</v>
      </c>
      <c r="E105" s="322"/>
      <c r="F105" s="323"/>
      <c r="G105" s="324"/>
      <c r="H105" s="322">
        <v>30</v>
      </c>
      <c r="I105" s="327"/>
      <c r="J105" s="331"/>
      <c r="K105" s="332"/>
      <c r="L105" s="323"/>
      <c r="M105" s="323"/>
      <c r="N105" s="324"/>
      <c r="O105" s="330"/>
      <c r="P105" s="322"/>
      <c r="Q105" s="325"/>
      <c r="R105" s="323"/>
      <c r="S105" s="323"/>
      <c r="T105" s="323"/>
      <c r="U105" s="324"/>
      <c r="V105" s="324"/>
      <c r="W105" s="326"/>
      <c r="X105" s="322"/>
      <c r="Y105" s="323"/>
      <c r="Z105" s="323"/>
      <c r="AA105" s="323"/>
      <c r="AB105" s="324"/>
      <c r="AC105" s="324"/>
      <c r="AD105" s="322"/>
      <c r="AE105" s="325"/>
      <c r="AF105" s="323"/>
      <c r="AG105" s="323"/>
      <c r="AH105" s="323"/>
      <c r="AI105" s="324"/>
      <c r="AJ105" s="324"/>
      <c r="AK105" s="326"/>
      <c r="AL105" s="322"/>
      <c r="AM105" s="323"/>
      <c r="AN105" s="323"/>
      <c r="AO105" s="323">
        <v>30</v>
      </c>
      <c r="AP105" s="324"/>
      <c r="AQ105" s="324" t="s">
        <v>34</v>
      </c>
      <c r="AR105" s="322">
        <v>2</v>
      </c>
      <c r="AS105" s="325"/>
      <c r="AT105" s="323"/>
      <c r="AU105" s="323"/>
      <c r="AV105" s="323"/>
      <c r="AW105" s="323"/>
      <c r="AX105" s="323"/>
      <c r="AY105" s="327"/>
    </row>
    <row r="106" spans="1:51" ht="18.75" customHeight="1">
      <c r="A106" s="393">
        <v>34</v>
      </c>
      <c r="B106" s="388" t="s">
        <v>73</v>
      </c>
      <c r="C106" s="328">
        <v>2</v>
      </c>
      <c r="D106" s="329">
        <v>30</v>
      </c>
      <c r="E106" s="322"/>
      <c r="F106" s="323"/>
      <c r="G106" s="323"/>
      <c r="H106" s="323">
        <v>30</v>
      </c>
      <c r="I106" s="327"/>
      <c r="J106" s="331"/>
      <c r="K106" s="333"/>
      <c r="L106" s="319"/>
      <c r="M106" s="323"/>
      <c r="N106" s="324"/>
      <c r="O106" s="330"/>
      <c r="P106" s="322"/>
      <c r="Q106" s="325"/>
      <c r="R106" s="323"/>
      <c r="S106" s="323"/>
      <c r="T106" s="323"/>
      <c r="U106" s="324"/>
      <c r="V106" s="324"/>
      <c r="W106" s="326"/>
      <c r="X106" s="322"/>
      <c r="Y106" s="323"/>
      <c r="Z106" s="323"/>
      <c r="AA106" s="323"/>
      <c r="AB106" s="324"/>
      <c r="AC106" s="324"/>
      <c r="AD106" s="322"/>
      <c r="AE106" s="325"/>
      <c r="AF106" s="323"/>
      <c r="AG106" s="323"/>
      <c r="AH106" s="323"/>
      <c r="AI106" s="324"/>
      <c r="AJ106" s="324"/>
      <c r="AK106" s="326"/>
      <c r="AL106" s="322"/>
      <c r="AM106" s="323"/>
      <c r="AN106" s="323"/>
      <c r="AO106" s="323">
        <v>30</v>
      </c>
      <c r="AP106" s="324"/>
      <c r="AQ106" s="324" t="s">
        <v>34</v>
      </c>
      <c r="AR106" s="322">
        <v>2</v>
      </c>
      <c r="AS106" s="325"/>
      <c r="AT106" s="323"/>
      <c r="AU106" s="323"/>
      <c r="AV106" s="323"/>
      <c r="AW106" s="323"/>
      <c r="AX106" s="323"/>
      <c r="AY106" s="327"/>
    </row>
    <row r="107" spans="1:51" ht="30" customHeight="1">
      <c r="A107" s="393">
        <v>35</v>
      </c>
      <c r="B107" s="388" t="s">
        <v>74</v>
      </c>
      <c r="C107" s="328">
        <v>2</v>
      </c>
      <c r="D107" s="329">
        <v>30</v>
      </c>
      <c r="E107" s="322"/>
      <c r="F107" s="323"/>
      <c r="G107" s="323"/>
      <c r="H107" s="323">
        <v>30</v>
      </c>
      <c r="I107" s="327"/>
      <c r="J107" s="331"/>
      <c r="K107" s="333"/>
      <c r="L107" s="323"/>
      <c r="M107" s="323"/>
      <c r="N107" s="324"/>
      <c r="O107" s="330"/>
      <c r="P107" s="322"/>
      <c r="Q107" s="325"/>
      <c r="R107" s="323"/>
      <c r="S107" s="323"/>
      <c r="T107" s="323"/>
      <c r="U107" s="324"/>
      <c r="V107" s="324"/>
      <c r="W107" s="326"/>
      <c r="X107" s="322"/>
      <c r="Y107" s="323"/>
      <c r="Z107" s="323"/>
      <c r="AA107" s="323"/>
      <c r="AB107" s="324"/>
      <c r="AC107" s="324"/>
      <c r="AD107" s="322"/>
      <c r="AE107" s="325"/>
      <c r="AF107" s="323"/>
      <c r="AG107" s="323"/>
      <c r="AH107" s="323"/>
      <c r="AI107" s="324"/>
      <c r="AJ107" s="324"/>
      <c r="AK107" s="326"/>
      <c r="AL107" s="322"/>
      <c r="AM107" s="323"/>
      <c r="AN107" s="323"/>
      <c r="AO107" s="323">
        <v>30</v>
      </c>
      <c r="AP107" s="324"/>
      <c r="AQ107" s="324" t="s">
        <v>34</v>
      </c>
      <c r="AR107" s="322">
        <v>2</v>
      </c>
      <c r="AS107" s="325"/>
      <c r="AT107" s="323"/>
      <c r="AU107" s="323"/>
      <c r="AV107" s="323"/>
      <c r="AW107" s="323"/>
      <c r="AX107" s="323"/>
      <c r="AY107" s="327"/>
    </row>
    <row r="108" spans="1:51" ht="16.5" customHeight="1">
      <c r="A108" s="393">
        <v>36</v>
      </c>
      <c r="B108" s="388" t="s">
        <v>75</v>
      </c>
      <c r="C108" s="328">
        <v>2</v>
      </c>
      <c r="D108" s="329">
        <v>30</v>
      </c>
      <c r="E108" s="322"/>
      <c r="F108" s="323"/>
      <c r="G108" s="323"/>
      <c r="H108" s="323">
        <v>30</v>
      </c>
      <c r="I108" s="327"/>
      <c r="J108" s="331"/>
      <c r="K108" s="333"/>
      <c r="L108" s="323"/>
      <c r="M108" s="323"/>
      <c r="N108" s="324"/>
      <c r="O108" s="330"/>
      <c r="P108" s="322"/>
      <c r="Q108" s="325"/>
      <c r="R108" s="323"/>
      <c r="S108" s="323"/>
      <c r="T108" s="323"/>
      <c r="U108" s="324"/>
      <c r="V108" s="324"/>
      <c r="W108" s="326"/>
      <c r="X108" s="322"/>
      <c r="Y108" s="323"/>
      <c r="Z108" s="323"/>
      <c r="AA108" s="323"/>
      <c r="AB108" s="324"/>
      <c r="AC108" s="324"/>
      <c r="AD108" s="322"/>
      <c r="AE108" s="325"/>
      <c r="AF108" s="323"/>
      <c r="AG108" s="323"/>
      <c r="AH108" s="323"/>
      <c r="AI108" s="324"/>
      <c r="AJ108" s="324"/>
      <c r="AK108" s="326"/>
      <c r="AL108" s="322"/>
      <c r="AM108" s="323"/>
      <c r="AN108" s="323"/>
      <c r="AO108" s="323">
        <v>30</v>
      </c>
      <c r="AP108" s="324"/>
      <c r="AQ108" s="324" t="s">
        <v>34</v>
      </c>
      <c r="AR108" s="322">
        <v>2</v>
      </c>
      <c r="AS108" s="325"/>
      <c r="AT108" s="323"/>
      <c r="AU108" s="323"/>
      <c r="AV108" s="323"/>
      <c r="AW108" s="323"/>
      <c r="AX108" s="323"/>
      <c r="AY108" s="327"/>
    </row>
    <row r="109" spans="1:51" ht="17.25" customHeight="1">
      <c r="A109" s="393">
        <v>37</v>
      </c>
      <c r="B109" s="388" t="s">
        <v>76</v>
      </c>
      <c r="C109" s="328">
        <v>2</v>
      </c>
      <c r="D109" s="329">
        <v>30</v>
      </c>
      <c r="E109" s="322"/>
      <c r="F109" s="323"/>
      <c r="G109" s="323"/>
      <c r="H109" s="323">
        <v>30</v>
      </c>
      <c r="I109" s="327"/>
      <c r="J109" s="331"/>
      <c r="K109" s="333"/>
      <c r="L109" s="323"/>
      <c r="M109" s="323"/>
      <c r="N109" s="324"/>
      <c r="O109" s="330"/>
      <c r="P109" s="322"/>
      <c r="Q109" s="325"/>
      <c r="R109" s="323"/>
      <c r="S109" s="323"/>
      <c r="T109" s="323"/>
      <c r="U109" s="324"/>
      <c r="V109" s="324"/>
      <c r="W109" s="326"/>
      <c r="X109" s="322"/>
      <c r="Y109" s="323"/>
      <c r="Z109" s="323"/>
      <c r="AA109" s="323"/>
      <c r="AB109" s="324"/>
      <c r="AC109" s="324"/>
      <c r="AD109" s="322"/>
      <c r="AE109" s="325"/>
      <c r="AF109" s="323"/>
      <c r="AG109" s="323"/>
      <c r="AH109" s="323"/>
      <c r="AI109" s="324"/>
      <c r="AJ109" s="324"/>
      <c r="AK109" s="326"/>
      <c r="AL109" s="322"/>
      <c r="AM109" s="323"/>
      <c r="AN109" s="323"/>
      <c r="AO109" s="323">
        <v>30</v>
      </c>
      <c r="AP109" s="324"/>
      <c r="AQ109" s="324" t="s">
        <v>34</v>
      </c>
      <c r="AR109" s="322">
        <v>2</v>
      </c>
      <c r="AS109" s="325"/>
      <c r="AT109" s="323"/>
      <c r="AU109" s="323"/>
      <c r="AV109" s="323"/>
      <c r="AW109" s="323"/>
      <c r="AX109" s="323"/>
      <c r="AY109" s="327"/>
    </row>
    <row r="110" spans="1:51" ht="18" customHeight="1">
      <c r="A110" s="393">
        <v>38</v>
      </c>
      <c r="B110" s="388" t="s">
        <v>77</v>
      </c>
      <c r="C110" s="328">
        <v>2</v>
      </c>
      <c r="D110" s="329">
        <v>30</v>
      </c>
      <c r="E110" s="322"/>
      <c r="F110" s="323"/>
      <c r="G110" s="323"/>
      <c r="H110" s="323">
        <v>30</v>
      </c>
      <c r="I110" s="327"/>
      <c r="J110" s="331"/>
      <c r="K110" s="333"/>
      <c r="L110" s="323"/>
      <c r="M110" s="323"/>
      <c r="N110" s="324"/>
      <c r="O110" s="330"/>
      <c r="P110" s="322"/>
      <c r="Q110" s="325"/>
      <c r="R110" s="323"/>
      <c r="S110" s="323"/>
      <c r="T110" s="323"/>
      <c r="U110" s="324"/>
      <c r="V110" s="324"/>
      <c r="W110" s="326"/>
      <c r="X110" s="322"/>
      <c r="Y110" s="323"/>
      <c r="Z110" s="323"/>
      <c r="AA110" s="323"/>
      <c r="AB110" s="324"/>
      <c r="AC110" s="324"/>
      <c r="AD110" s="322"/>
      <c r="AE110" s="325"/>
      <c r="AF110" s="323"/>
      <c r="AG110" s="323"/>
      <c r="AH110" s="323"/>
      <c r="AI110" s="324"/>
      <c r="AJ110" s="324"/>
      <c r="AK110" s="326"/>
      <c r="AL110" s="322"/>
      <c r="AM110" s="323"/>
      <c r="AN110" s="323"/>
      <c r="AO110" s="323">
        <v>30</v>
      </c>
      <c r="AP110" s="324"/>
      <c r="AQ110" s="324" t="s">
        <v>34</v>
      </c>
      <c r="AR110" s="322">
        <v>2</v>
      </c>
      <c r="AS110" s="325"/>
      <c r="AT110" s="323"/>
      <c r="AU110" s="323"/>
      <c r="AV110" s="323"/>
      <c r="AW110" s="323"/>
      <c r="AX110" s="323"/>
      <c r="AY110" s="327"/>
    </row>
    <row r="111" spans="1:51" ht="18" customHeight="1">
      <c r="A111" s="393">
        <v>39</v>
      </c>
      <c r="B111" s="388" t="s">
        <v>78</v>
      </c>
      <c r="C111" s="328">
        <v>2</v>
      </c>
      <c r="D111" s="329">
        <v>30</v>
      </c>
      <c r="E111" s="322"/>
      <c r="F111" s="323"/>
      <c r="G111" s="323"/>
      <c r="H111" s="323">
        <v>30</v>
      </c>
      <c r="I111" s="327"/>
      <c r="J111" s="331"/>
      <c r="K111" s="333"/>
      <c r="L111" s="323"/>
      <c r="M111" s="323"/>
      <c r="N111" s="324"/>
      <c r="O111" s="330"/>
      <c r="P111" s="322"/>
      <c r="Q111" s="325"/>
      <c r="R111" s="323"/>
      <c r="S111" s="323"/>
      <c r="T111" s="323"/>
      <c r="U111" s="324"/>
      <c r="V111" s="324"/>
      <c r="W111" s="326"/>
      <c r="X111" s="322"/>
      <c r="Y111" s="323"/>
      <c r="Z111" s="323"/>
      <c r="AA111" s="323"/>
      <c r="AB111" s="324"/>
      <c r="AC111" s="324"/>
      <c r="AD111" s="322"/>
      <c r="AE111" s="325"/>
      <c r="AF111" s="323"/>
      <c r="AG111" s="323"/>
      <c r="AH111" s="323"/>
      <c r="AI111" s="324"/>
      <c r="AJ111" s="324"/>
      <c r="AK111" s="326"/>
      <c r="AL111" s="322"/>
      <c r="AM111" s="323"/>
      <c r="AN111" s="323"/>
      <c r="AO111" s="323">
        <v>30</v>
      </c>
      <c r="AP111" s="324"/>
      <c r="AQ111" s="324" t="s">
        <v>34</v>
      </c>
      <c r="AR111" s="322">
        <v>2</v>
      </c>
      <c r="AS111" s="325"/>
      <c r="AT111" s="323"/>
      <c r="AU111" s="323"/>
      <c r="AV111" s="323"/>
      <c r="AW111" s="323"/>
      <c r="AX111" s="323"/>
      <c r="AY111" s="327"/>
    </row>
    <row r="112" spans="1:51" ht="29.25" customHeight="1">
      <c r="A112" s="393">
        <v>40</v>
      </c>
      <c r="B112" s="388" t="s">
        <v>79</v>
      </c>
      <c r="C112" s="328">
        <v>2</v>
      </c>
      <c r="D112" s="329">
        <v>30</v>
      </c>
      <c r="E112" s="322"/>
      <c r="F112" s="323"/>
      <c r="G112" s="323"/>
      <c r="H112" s="323">
        <v>30</v>
      </c>
      <c r="I112" s="327"/>
      <c r="J112" s="331"/>
      <c r="K112" s="332"/>
      <c r="L112" s="323"/>
      <c r="M112" s="323"/>
      <c r="N112" s="324"/>
      <c r="O112" s="330"/>
      <c r="P112" s="322"/>
      <c r="Q112" s="325"/>
      <c r="R112" s="323"/>
      <c r="S112" s="323"/>
      <c r="T112" s="323"/>
      <c r="U112" s="324"/>
      <c r="V112" s="324"/>
      <c r="W112" s="326"/>
      <c r="X112" s="322"/>
      <c r="Y112" s="323"/>
      <c r="Z112" s="323"/>
      <c r="AA112" s="323"/>
      <c r="AB112" s="324"/>
      <c r="AC112" s="324"/>
      <c r="AD112" s="322"/>
      <c r="AE112" s="325"/>
      <c r="AF112" s="323"/>
      <c r="AG112" s="323"/>
      <c r="AH112" s="323"/>
      <c r="AI112" s="324"/>
      <c r="AJ112" s="324"/>
      <c r="AK112" s="326"/>
      <c r="AL112" s="322"/>
      <c r="AM112" s="323"/>
      <c r="AN112" s="323"/>
      <c r="AO112" s="323">
        <v>30</v>
      </c>
      <c r="AP112" s="324"/>
      <c r="AQ112" s="324" t="s">
        <v>34</v>
      </c>
      <c r="AR112" s="322">
        <v>2</v>
      </c>
      <c r="AS112" s="325"/>
      <c r="AT112" s="323"/>
      <c r="AU112" s="323"/>
      <c r="AV112" s="323"/>
      <c r="AW112" s="323"/>
      <c r="AX112" s="323"/>
      <c r="AY112" s="327"/>
    </row>
    <row r="113" spans="1:51" ht="30" customHeight="1">
      <c r="A113" s="393">
        <v>41</v>
      </c>
      <c r="B113" s="390" t="s">
        <v>80</v>
      </c>
      <c r="C113" s="253">
        <v>2</v>
      </c>
      <c r="D113" s="238">
        <v>15</v>
      </c>
      <c r="E113" s="239"/>
      <c r="F113" s="245"/>
      <c r="G113" s="240"/>
      <c r="H113" s="240">
        <v>15</v>
      </c>
      <c r="I113" s="244"/>
      <c r="J113" s="250"/>
      <c r="K113" s="251"/>
      <c r="L113" s="245"/>
      <c r="M113" s="240"/>
      <c r="N113" s="242"/>
      <c r="O113" s="243"/>
      <c r="P113" s="239"/>
      <c r="Q113" s="241"/>
      <c r="R113" s="240"/>
      <c r="S113" s="240"/>
      <c r="T113" s="240"/>
      <c r="U113" s="242"/>
      <c r="V113" s="242"/>
      <c r="W113" s="237"/>
      <c r="X113" s="239"/>
      <c r="Y113" s="240"/>
      <c r="Z113" s="240"/>
      <c r="AA113" s="240"/>
      <c r="AB113" s="242"/>
      <c r="AC113" s="242"/>
      <c r="AD113" s="239"/>
      <c r="AE113" s="241"/>
      <c r="AF113" s="240"/>
      <c r="AG113" s="240"/>
      <c r="AH113" s="240"/>
      <c r="AI113" s="242"/>
      <c r="AJ113" s="242"/>
      <c r="AK113" s="237"/>
      <c r="AL113" s="239"/>
      <c r="AM113" s="240"/>
      <c r="AN113" s="240"/>
      <c r="AO113" s="240"/>
      <c r="AP113" s="242"/>
      <c r="AQ113" s="242"/>
      <c r="AR113" s="239"/>
      <c r="AS113" s="241"/>
      <c r="AT113" s="240"/>
      <c r="AU113" s="240"/>
      <c r="AV113" s="240">
        <v>15</v>
      </c>
      <c r="AW113" s="240"/>
      <c r="AX113" s="240" t="s">
        <v>34</v>
      </c>
      <c r="AY113" s="244">
        <v>2</v>
      </c>
    </row>
    <row r="114" spans="1:51" ht="17.25" customHeight="1">
      <c r="A114" s="393">
        <v>42</v>
      </c>
      <c r="B114" s="389" t="s">
        <v>81</v>
      </c>
      <c r="C114" s="253">
        <v>2</v>
      </c>
      <c r="D114" s="238">
        <v>15</v>
      </c>
      <c r="E114" s="239"/>
      <c r="F114" s="240"/>
      <c r="G114" s="240"/>
      <c r="H114" s="240">
        <v>15</v>
      </c>
      <c r="I114" s="244"/>
      <c r="J114" s="250"/>
      <c r="K114" s="252"/>
      <c r="L114" s="240"/>
      <c r="M114" s="240"/>
      <c r="N114" s="242"/>
      <c r="O114" s="243"/>
      <c r="P114" s="239"/>
      <c r="Q114" s="241"/>
      <c r="R114" s="240"/>
      <c r="S114" s="240"/>
      <c r="T114" s="240"/>
      <c r="U114" s="242"/>
      <c r="V114" s="242"/>
      <c r="W114" s="237"/>
      <c r="X114" s="239"/>
      <c r="Y114" s="240"/>
      <c r="Z114" s="240"/>
      <c r="AA114" s="240"/>
      <c r="AB114" s="242"/>
      <c r="AC114" s="242"/>
      <c r="AD114" s="239"/>
      <c r="AE114" s="241"/>
      <c r="AF114" s="240"/>
      <c r="AG114" s="240"/>
      <c r="AH114" s="240"/>
      <c r="AI114" s="242"/>
      <c r="AJ114" s="242"/>
      <c r="AK114" s="237"/>
      <c r="AL114" s="239"/>
      <c r="AM114" s="240"/>
      <c r="AN114" s="240"/>
      <c r="AO114" s="240"/>
      <c r="AP114" s="242"/>
      <c r="AQ114" s="242"/>
      <c r="AR114" s="239"/>
      <c r="AS114" s="241"/>
      <c r="AT114" s="240"/>
      <c r="AU114" s="240"/>
      <c r="AV114" s="240">
        <v>15</v>
      </c>
      <c r="AW114" s="240"/>
      <c r="AX114" s="240" t="s">
        <v>34</v>
      </c>
      <c r="AY114" s="244">
        <v>2</v>
      </c>
    </row>
    <row r="115" spans="1:51" ht="17.25" customHeight="1">
      <c r="A115" s="393">
        <v>43</v>
      </c>
      <c r="B115" s="389" t="s">
        <v>82</v>
      </c>
      <c r="C115" s="253">
        <v>2</v>
      </c>
      <c r="D115" s="238">
        <v>15</v>
      </c>
      <c r="E115" s="239"/>
      <c r="F115" s="240"/>
      <c r="G115" s="240"/>
      <c r="H115" s="240">
        <v>15</v>
      </c>
      <c r="I115" s="240"/>
      <c r="J115" s="254"/>
      <c r="K115" s="255"/>
      <c r="L115" s="240"/>
      <c r="M115" s="240"/>
      <c r="N115" s="242"/>
      <c r="O115" s="243"/>
      <c r="P115" s="239"/>
      <c r="Q115" s="241"/>
      <c r="R115" s="240"/>
      <c r="S115" s="240"/>
      <c r="T115" s="240"/>
      <c r="U115" s="242"/>
      <c r="V115" s="242"/>
      <c r="W115" s="237"/>
      <c r="X115" s="239"/>
      <c r="Y115" s="240"/>
      <c r="Z115" s="240"/>
      <c r="AA115" s="240"/>
      <c r="AB115" s="242"/>
      <c r="AC115" s="242"/>
      <c r="AD115" s="239"/>
      <c r="AE115" s="241"/>
      <c r="AF115" s="240"/>
      <c r="AG115" s="240"/>
      <c r="AH115" s="240"/>
      <c r="AI115" s="242"/>
      <c r="AJ115" s="242"/>
      <c r="AK115" s="237"/>
      <c r="AL115" s="239"/>
      <c r="AM115" s="240"/>
      <c r="AN115" s="240"/>
      <c r="AO115" s="240"/>
      <c r="AP115" s="242"/>
      <c r="AQ115" s="242"/>
      <c r="AR115" s="239"/>
      <c r="AS115" s="241"/>
      <c r="AT115" s="240"/>
      <c r="AU115" s="240"/>
      <c r="AV115" s="240">
        <v>15</v>
      </c>
      <c r="AW115" s="240"/>
      <c r="AX115" s="240" t="s">
        <v>34</v>
      </c>
      <c r="AY115" s="244">
        <v>2</v>
      </c>
    </row>
    <row r="116" spans="1:51" ht="17.25" customHeight="1">
      <c r="A116" s="393">
        <v>44</v>
      </c>
      <c r="B116" s="389" t="s">
        <v>83</v>
      </c>
      <c r="C116" s="253">
        <v>2</v>
      </c>
      <c r="D116" s="238">
        <v>15</v>
      </c>
      <c r="E116" s="239"/>
      <c r="F116" s="240"/>
      <c r="G116" s="240"/>
      <c r="H116" s="240">
        <v>15</v>
      </c>
      <c r="I116" s="240"/>
      <c r="J116" s="254"/>
      <c r="K116" s="255"/>
      <c r="L116" s="240"/>
      <c r="M116" s="240"/>
      <c r="N116" s="242"/>
      <c r="O116" s="243"/>
      <c r="P116" s="239"/>
      <c r="Q116" s="241"/>
      <c r="R116" s="240"/>
      <c r="S116" s="240"/>
      <c r="T116" s="240"/>
      <c r="U116" s="242"/>
      <c r="V116" s="242"/>
      <c r="W116" s="237"/>
      <c r="X116" s="239"/>
      <c r="Y116" s="240"/>
      <c r="Z116" s="240"/>
      <c r="AA116" s="240"/>
      <c r="AB116" s="242"/>
      <c r="AC116" s="242"/>
      <c r="AD116" s="239"/>
      <c r="AE116" s="241"/>
      <c r="AF116" s="240"/>
      <c r="AG116" s="240"/>
      <c r="AH116" s="240"/>
      <c r="AI116" s="242"/>
      <c r="AJ116" s="242"/>
      <c r="AK116" s="237"/>
      <c r="AL116" s="239"/>
      <c r="AM116" s="240"/>
      <c r="AN116" s="240"/>
      <c r="AO116" s="240"/>
      <c r="AP116" s="242"/>
      <c r="AQ116" s="242"/>
      <c r="AR116" s="239"/>
      <c r="AS116" s="241"/>
      <c r="AT116" s="240"/>
      <c r="AU116" s="240"/>
      <c r="AV116" s="240">
        <v>15</v>
      </c>
      <c r="AW116" s="240"/>
      <c r="AX116" s="240" t="s">
        <v>34</v>
      </c>
      <c r="AY116" s="244">
        <v>2</v>
      </c>
    </row>
    <row r="117" spans="1:51" ht="17.25" customHeight="1">
      <c r="A117" s="393">
        <v>45</v>
      </c>
      <c r="B117" s="389" t="s">
        <v>84</v>
      </c>
      <c r="C117" s="253">
        <v>2</v>
      </c>
      <c r="D117" s="238">
        <v>15</v>
      </c>
      <c r="E117" s="239"/>
      <c r="F117" s="240"/>
      <c r="G117" s="240"/>
      <c r="H117" s="240">
        <v>15</v>
      </c>
      <c r="I117" s="240"/>
      <c r="J117" s="254"/>
      <c r="K117" s="255"/>
      <c r="L117" s="240"/>
      <c r="M117" s="240"/>
      <c r="N117" s="242"/>
      <c r="O117" s="243"/>
      <c r="P117" s="239"/>
      <c r="Q117" s="241"/>
      <c r="R117" s="240"/>
      <c r="S117" s="240"/>
      <c r="T117" s="240"/>
      <c r="U117" s="242"/>
      <c r="V117" s="242"/>
      <c r="W117" s="237"/>
      <c r="X117" s="239"/>
      <c r="Y117" s="240"/>
      <c r="Z117" s="240"/>
      <c r="AA117" s="240"/>
      <c r="AB117" s="242"/>
      <c r="AC117" s="242"/>
      <c r="AD117" s="239"/>
      <c r="AE117" s="241"/>
      <c r="AF117" s="240"/>
      <c r="AG117" s="240"/>
      <c r="AH117" s="240"/>
      <c r="AI117" s="242"/>
      <c r="AJ117" s="242"/>
      <c r="AK117" s="237"/>
      <c r="AL117" s="239"/>
      <c r="AM117" s="240"/>
      <c r="AN117" s="240"/>
      <c r="AO117" s="240"/>
      <c r="AP117" s="242"/>
      <c r="AQ117" s="242"/>
      <c r="AR117" s="239"/>
      <c r="AS117" s="241"/>
      <c r="AT117" s="240"/>
      <c r="AU117" s="240"/>
      <c r="AV117" s="240">
        <v>15</v>
      </c>
      <c r="AW117" s="240"/>
      <c r="AX117" s="240" t="s">
        <v>34</v>
      </c>
      <c r="AY117" s="244">
        <v>2</v>
      </c>
    </row>
    <row r="118" spans="1:51" ht="16.5" customHeight="1">
      <c r="A118" s="393">
        <v>46</v>
      </c>
      <c r="B118" s="389" t="s">
        <v>85</v>
      </c>
      <c r="C118" s="253">
        <v>2</v>
      </c>
      <c r="D118" s="238">
        <v>15</v>
      </c>
      <c r="E118" s="239"/>
      <c r="F118" s="240"/>
      <c r="G118" s="240"/>
      <c r="H118" s="240">
        <v>15</v>
      </c>
      <c r="I118" s="240"/>
      <c r="J118" s="254"/>
      <c r="K118" s="255"/>
      <c r="L118" s="240"/>
      <c r="M118" s="240"/>
      <c r="N118" s="242"/>
      <c r="O118" s="243"/>
      <c r="P118" s="239"/>
      <c r="Q118" s="241"/>
      <c r="R118" s="240"/>
      <c r="S118" s="240"/>
      <c r="T118" s="240"/>
      <c r="U118" s="242"/>
      <c r="V118" s="242"/>
      <c r="W118" s="237"/>
      <c r="X118" s="239"/>
      <c r="Y118" s="240"/>
      <c r="Z118" s="240"/>
      <c r="AA118" s="240"/>
      <c r="AB118" s="242"/>
      <c r="AC118" s="242"/>
      <c r="AD118" s="239"/>
      <c r="AE118" s="241"/>
      <c r="AF118" s="240"/>
      <c r="AG118" s="240"/>
      <c r="AH118" s="240"/>
      <c r="AI118" s="242"/>
      <c r="AJ118" s="242"/>
      <c r="AK118" s="237"/>
      <c r="AL118" s="239"/>
      <c r="AM118" s="240"/>
      <c r="AN118" s="240"/>
      <c r="AO118" s="240"/>
      <c r="AP118" s="242"/>
      <c r="AQ118" s="242"/>
      <c r="AR118" s="239"/>
      <c r="AS118" s="241"/>
      <c r="AT118" s="240"/>
      <c r="AU118" s="240"/>
      <c r="AV118" s="240">
        <v>15</v>
      </c>
      <c r="AW118" s="240"/>
      <c r="AX118" s="240" t="s">
        <v>34</v>
      </c>
      <c r="AY118" s="244">
        <v>2</v>
      </c>
    </row>
    <row r="119" spans="1:51" ht="33" customHeight="1" thickBot="1">
      <c r="A119" s="394">
        <v>47</v>
      </c>
      <c r="B119" s="391" t="s">
        <v>86</v>
      </c>
      <c r="C119" s="334">
        <v>2</v>
      </c>
      <c r="D119" s="335">
        <v>15</v>
      </c>
      <c r="E119" s="336"/>
      <c r="F119" s="337"/>
      <c r="G119" s="337"/>
      <c r="H119" s="337">
        <v>15</v>
      </c>
      <c r="I119" s="337"/>
      <c r="J119" s="338"/>
      <c r="K119" s="339"/>
      <c r="L119" s="337"/>
      <c r="M119" s="337"/>
      <c r="N119" s="340"/>
      <c r="O119" s="341"/>
      <c r="P119" s="336"/>
      <c r="Q119" s="342"/>
      <c r="R119" s="337"/>
      <c r="S119" s="337"/>
      <c r="T119" s="337"/>
      <c r="U119" s="340"/>
      <c r="V119" s="340"/>
      <c r="W119" s="343"/>
      <c r="X119" s="336"/>
      <c r="Y119" s="337"/>
      <c r="Z119" s="337"/>
      <c r="AA119" s="337"/>
      <c r="AB119" s="340"/>
      <c r="AC119" s="340"/>
      <c r="AD119" s="336"/>
      <c r="AE119" s="342"/>
      <c r="AF119" s="337"/>
      <c r="AG119" s="337"/>
      <c r="AH119" s="337"/>
      <c r="AI119" s="340"/>
      <c r="AJ119" s="340"/>
      <c r="AK119" s="343"/>
      <c r="AL119" s="336"/>
      <c r="AM119" s="337"/>
      <c r="AN119" s="337"/>
      <c r="AO119" s="337"/>
      <c r="AP119" s="340"/>
      <c r="AQ119" s="340"/>
      <c r="AR119" s="336"/>
      <c r="AS119" s="342"/>
      <c r="AT119" s="337"/>
      <c r="AU119" s="337"/>
      <c r="AV119" s="337">
        <v>15</v>
      </c>
      <c r="AW119" s="337"/>
      <c r="AX119" s="337" t="s">
        <v>34</v>
      </c>
      <c r="AY119" s="344">
        <v>2</v>
      </c>
    </row>
    <row r="120" ht="14.25">
      <c r="B120" s="8"/>
    </row>
  </sheetData>
  <sheetProtection/>
  <mergeCells count="68">
    <mergeCell ref="C7:X7"/>
    <mergeCell ref="C3:AE3"/>
    <mergeCell ref="C4:AE4"/>
    <mergeCell ref="C5:Q5"/>
    <mergeCell ref="C6:Q6"/>
    <mergeCell ref="J8:W8"/>
    <mergeCell ref="D8:I8"/>
    <mergeCell ref="AL9:AR9"/>
    <mergeCell ref="AS9:AY9"/>
    <mergeCell ref="X8:AK8"/>
    <mergeCell ref="AL8:AY8"/>
    <mergeCell ref="C8:C10"/>
    <mergeCell ref="D9:D10"/>
    <mergeCell ref="AL7:AY7"/>
    <mergeCell ref="A20:AY20"/>
    <mergeCell ref="AE9:AK9"/>
    <mergeCell ref="A11:AY11"/>
    <mergeCell ref="E9:I9"/>
    <mergeCell ref="J9:P9"/>
    <mergeCell ref="Q9:W9"/>
    <mergeCell ref="X9:AB9"/>
    <mergeCell ref="A8:A10"/>
    <mergeCell ref="B8:B10"/>
    <mergeCell ref="D61:I61"/>
    <mergeCell ref="A39:B39"/>
    <mergeCell ref="A40:AY40"/>
    <mergeCell ref="A53:B53"/>
    <mergeCell ref="A58:B58"/>
    <mergeCell ref="A52:B52"/>
    <mergeCell ref="A54:AY54"/>
    <mergeCell ref="A59:B59"/>
    <mergeCell ref="A60:I60"/>
    <mergeCell ref="AS60:AY60"/>
    <mergeCell ref="R62:W62"/>
    <mergeCell ref="AM62:AR62"/>
    <mergeCell ref="X60:AD60"/>
    <mergeCell ref="J60:P60"/>
    <mergeCell ref="Q60:W60"/>
    <mergeCell ref="AE60:AK60"/>
    <mergeCell ref="AT62:AY62"/>
    <mergeCell ref="AS64:AY64"/>
    <mergeCell ref="AL63:AR63"/>
    <mergeCell ref="AS63:AY63"/>
    <mergeCell ref="AL60:AR60"/>
    <mergeCell ref="AF61:AK61"/>
    <mergeCell ref="AS65:AY65"/>
    <mergeCell ref="A66:B66"/>
    <mergeCell ref="A65:I65"/>
    <mergeCell ref="J65:P65"/>
    <mergeCell ref="Q65:W65"/>
    <mergeCell ref="AE65:AK65"/>
    <mergeCell ref="AL65:AR65"/>
    <mergeCell ref="X65:AD65"/>
    <mergeCell ref="J63:P63"/>
    <mergeCell ref="Q63:W63"/>
    <mergeCell ref="A64:B64"/>
    <mergeCell ref="D64:AR64"/>
    <mergeCell ref="A63:B63"/>
    <mergeCell ref="D63:I63"/>
    <mergeCell ref="X63:AD63"/>
    <mergeCell ref="AE63:AK63"/>
    <mergeCell ref="B72:L72"/>
    <mergeCell ref="A67:AX67"/>
    <mergeCell ref="A69:AD69"/>
    <mergeCell ref="A70:G70"/>
    <mergeCell ref="H70:N70"/>
    <mergeCell ref="X70:AI70"/>
    <mergeCell ref="A68:AX68"/>
  </mergeCells>
  <printOptions/>
  <pageMargins left="0.7" right="0.7" top="0.29" bottom="0.32" header="0.3" footer="0.3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119"/>
  <sheetViews>
    <sheetView tabSelected="1" view="pageBreakPreview" zoomScale="90" zoomScaleSheetLayoutView="90" zoomScalePageLayoutView="0" workbookViewId="0" topLeftCell="A25">
      <selection activeCell="H67" sqref="H67:N67"/>
    </sheetView>
  </sheetViews>
  <sheetFormatPr defaultColWidth="8.796875" defaultRowHeight="14.25"/>
  <cols>
    <col min="1" max="1" width="3.19921875" style="0" customWidth="1"/>
    <col min="2" max="2" width="30.69921875" style="0" customWidth="1"/>
    <col min="3" max="3" width="3.69921875" style="0" customWidth="1"/>
    <col min="4" max="4" width="5.59765625" style="0" customWidth="1"/>
    <col min="5" max="6" width="3.69921875" style="0" customWidth="1"/>
    <col min="7" max="7" width="3.5" style="0" customWidth="1"/>
    <col min="8" max="8" width="4.09765625" style="0" customWidth="1"/>
    <col min="9" max="9" width="3.69921875" style="0" customWidth="1"/>
    <col min="10" max="10" width="4.19921875" style="0" customWidth="1"/>
    <col min="11" max="12" width="3.59765625" style="0" customWidth="1"/>
    <col min="13" max="13" width="4.3984375" style="0" customWidth="1"/>
    <col min="14" max="23" width="3.59765625" style="0" customWidth="1"/>
    <col min="24" max="24" width="4.5" style="0" customWidth="1"/>
    <col min="25" max="26" width="3.59765625" style="0" customWidth="1"/>
    <col min="27" max="27" width="4.59765625" style="0" customWidth="1"/>
    <col min="28" max="33" width="3.59765625" style="0" customWidth="1"/>
    <col min="34" max="34" width="4.3984375" style="0" customWidth="1"/>
    <col min="35" max="51" width="3.59765625" style="0" customWidth="1"/>
  </cols>
  <sheetData>
    <row r="1" spans="2:46" ht="17.25" customHeight="1">
      <c r="B1" s="815" t="s">
        <v>201</v>
      </c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  <c r="P1" s="815"/>
      <c r="Q1" s="815"/>
      <c r="R1" s="815"/>
      <c r="S1" s="815"/>
      <c r="T1" s="815"/>
      <c r="U1" s="815"/>
      <c r="V1" s="12"/>
      <c r="W1" s="12"/>
      <c r="X1" s="6"/>
      <c r="Y1" s="6"/>
      <c r="Z1" s="6"/>
      <c r="AA1" s="6"/>
      <c r="AB1" s="6"/>
      <c r="AC1" s="6"/>
      <c r="AD1" s="915" t="s">
        <v>210</v>
      </c>
      <c r="AE1" s="915"/>
      <c r="AF1" s="915"/>
      <c r="AG1" s="915"/>
      <c r="AH1" s="915"/>
      <c r="AI1" s="915"/>
      <c r="AJ1" s="915"/>
      <c r="AK1" s="915"/>
      <c r="AL1" s="915"/>
      <c r="AM1" s="915"/>
      <c r="AN1" s="915"/>
      <c r="AO1" s="915"/>
      <c r="AP1" s="915"/>
      <c r="AQ1" s="915"/>
      <c r="AR1" s="915"/>
      <c r="AS1" s="915"/>
      <c r="AT1" s="915"/>
    </row>
    <row r="2" spans="2:51" ht="0.7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6"/>
      <c r="Y2" s="6"/>
      <c r="Z2" s="6"/>
      <c r="AA2" s="6"/>
      <c r="AB2" s="6"/>
      <c r="AC2" s="6"/>
      <c r="AD2" s="6"/>
      <c r="AE2" s="6"/>
      <c r="AL2" s="741" t="s">
        <v>114</v>
      </c>
      <c r="AM2" s="741"/>
      <c r="AN2" s="741"/>
      <c r="AO2" s="741"/>
      <c r="AP2" s="741"/>
      <c r="AQ2" s="741"/>
      <c r="AR2" s="741"/>
      <c r="AS2" s="741"/>
      <c r="AT2" s="741"/>
      <c r="AU2" s="741"/>
      <c r="AV2" s="741"/>
      <c r="AW2" s="741"/>
      <c r="AX2" s="741"/>
      <c r="AY2" s="741"/>
    </row>
    <row r="3" spans="1:51" ht="12" customHeight="1">
      <c r="A3" s="2"/>
      <c r="B3" s="6" t="s">
        <v>15</v>
      </c>
      <c r="C3" s="816" t="s">
        <v>90</v>
      </c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P3" s="816"/>
      <c r="Q3" s="816"/>
      <c r="R3" s="816"/>
      <c r="S3" s="816"/>
      <c r="T3" s="816"/>
      <c r="U3" s="816"/>
      <c r="V3" s="816"/>
      <c r="W3" s="816"/>
      <c r="X3" s="816"/>
      <c r="Y3" s="816"/>
      <c r="Z3" s="816"/>
      <c r="AA3" s="816"/>
      <c r="AB3" s="816"/>
      <c r="AC3" s="816"/>
      <c r="AD3" s="816"/>
      <c r="AE3" s="816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2" customHeight="1">
      <c r="A4" s="5"/>
      <c r="B4" s="6" t="s">
        <v>16</v>
      </c>
      <c r="C4" s="817" t="s">
        <v>115</v>
      </c>
      <c r="D4" s="817"/>
      <c r="E4" s="817"/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  <c r="Q4" s="817"/>
      <c r="R4" s="817"/>
      <c r="S4" s="817"/>
      <c r="T4" s="817"/>
      <c r="U4" s="817"/>
      <c r="V4" s="817"/>
      <c r="W4" s="817"/>
      <c r="X4" s="817"/>
      <c r="Y4" s="817"/>
      <c r="Z4" s="817"/>
      <c r="AA4" s="817"/>
      <c r="AB4" s="817"/>
      <c r="AC4" s="817"/>
      <c r="AD4" s="817"/>
      <c r="AE4" s="817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ht="12" customHeight="1">
      <c r="A5" s="5"/>
      <c r="B5" s="6" t="s">
        <v>17</v>
      </c>
      <c r="C5" s="814" t="s">
        <v>204</v>
      </c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</row>
    <row r="6" spans="1:51" ht="12" customHeight="1">
      <c r="A6" s="2"/>
      <c r="B6" s="6" t="s">
        <v>18</v>
      </c>
      <c r="C6" s="814" t="s">
        <v>32</v>
      </c>
      <c r="D6" s="814"/>
      <c r="E6" s="814"/>
      <c r="F6" s="814"/>
      <c r="G6" s="814"/>
      <c r="H6" s="814"/>
      <c r="I6" s="814"/>
      <c r="J6" s="814"/>
      <c r="K6" s="814"/>
      <c r="L6" s="814"/>
      <c r="M6" s="814"/>
      <c r="N6" s="814"/>
      <c r="O6" s="814"/>
      <c r="P6" s="814"/>
      <c r="Q6" s="814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5" customHeight="1" thickBot="1">
      <c r="A7" s="2"/>
      <c r="B7" s="11" t="s">
        <v>19</v>
      </c>
      <c r="C7" s="803" t="s">
        <v>28</v>
      </c>
      <c r="D7" s="803"/>
      <c r="E7" s="803"/>
      <c r="F7" s="803"/>
      <c r="G7" s="803"/>
      <c r="H7" s="803"/>
      <c r="I7" s="803"/>
      <c r="J7" s="803"/>
      <c r="K7" s="803"/>
      <c r="L7" s="803"/>
      <c r="M7" s="803"/>
      <c r="N7" s="803"/>
      <c r="O7" s="803"/>
      <c r="P7" s="803"/>
      <c r="Q7" s="803"/>
      <c r="R7" s="803"/>
      <c r="S7" s="803"/>
      <c r="T7" s="803"/>
      <c r="U7" s="803"/>
      <c r="V7" s="803"/>
      <c r="W7" s="803"/>
      <c r="X7" s="803"/>
      <c r="Y7" s="11"/>
      <c r="Z7" s="11"/>
      <c r="AA7" s="11"/>
      <c r="AB7" s="11"/>
      <c r="AC7" s="11"/>
      <c r="AD7" s="11"/>
      <c r="AE7" s="11"/>
      <c r="AF7" s="3"/>
      <c r="AG7" s="3"/>
      <c r="AH7" s="3"/>
      <c r="AI7" s="3"/>
      <c r="AJ7" s="3"/>
      <c r="AK7" s="3"/>
      <c r="AL7" s="892"/>
      <c r="AM7" s="892"/>
      <c r="AN7" s="892"/>
      <c r="AO7" s="892"/>
      <c r="AP7" s="892"/>
      <c r="AQ7" s="892"/>
      <c r="AR7" s="892"/>
      <c r="AS7" s="892"/>
      <c r="AT7" s="892"/>
      <c r="AU7" s="892"/>
      <c r="AV7" s="892"/>
      <c r="AW7" s="892"/>
      <c r="AX7" s="892"/>
      <c r="AY7" s="892"/>
    </row>
    <row r="8" spans="1:51" ht="12" customHeight="1" thickBot="1">
      <c r="A8" s="792" t="s">
        <v>0</v>
      </c>
      <c r="B8" s="795" t="s">
        <v>21</v>
      </c>
      <c r="C8" s="908" t="s">
        <v>2</v>
      </c>
      <c r="D8" s="798" t="s">
        <v>23</v>
      </c>
      <c r="E8" s="798"/>
      <c r="F8" s="798"/>
      <c r="G8" s="798"/>
      <c r="H8" s="798"/>
      <c r="I8" s="798"/>
      <c r="J8" s="781" t="s">
        <v>3</v>
      </c>
      <c r="K8" s="782"/>
      <c r="L8" s="782"/>
      <c r="M8" s="782"/>
      <c r="N8" s="782"/>
      <c r="O8" s="782"/>
      <c r="P8" s="782"/>
      <c r="Q8" s="782"/>
      <c r="R8" s="782"/>
      <c r="S8" s="782"/>
      <c r="T8" s="782"/>
      <c r="U8" s="782"/>
      <c r="V8" s="782"/>
      <c r="W8" s="783"/>
      <c r="X8" s="781" t="s">
        <v>4</v>
      </c>
      <c r="Y8" s="782"/>
      <c r="Z8" s="782"/>
      <c r="AA8" s="782"/>
      <c r="AB8" s="782"/>
      <c r="AC8" s="782"/>
      <c r="AD8" s="782"/>
      <c r="AE8" s="782"/>
      <c r="AF8" s="782"/>
      <c r="AG8" s="782"/>
      <c r="AH8" s="782"/>
      <c r="AI8" s="782"/>
      <c r="AJ8" s="782"/>
      <c r="AK8" s="783"/>
      <c r="AL8" s="781" t="s">
        <v>5</v>
      </c>
      <c r="AM8" s="782"/>
      <c r="AN8" s="782"/>
      <c r="AO8" s="782"/>
      <c r="AP8" s="782"/>
      <c r="AQ8" s="782"/>
      <c r="AR8" s="782"/>
      <c r="AS8" s="782"/>
      <c r="AT8" s="782"/>
      <c r="AU8" s="782"/>
      <c r="AV8" s="782"/>
      <c r="AW8" s="782"/>
      <c r="AX8" s="782"/>
      <c r="AY8" s="783"/>
    </row>
    <row r="9" spans="1:51" ht="12" customHeight="1" thickBot="1">
      <c r="A9" s="793"/>
      <c r="B9" s="796"/>
      <c r="C9" s="909"/>
      <c r="D9" s="810" t="s">
        <v>6</v>
      </c>
      <c r="E9" s="812" t="s">
        <v>7</v>
      </c>
      <c r="F9" s="813"/>
      <c r="G9" s="813"/>
      <c r="H9" s="813"/>
      <c r="I9" s="813"/>
      <c r="J9" s="804">
        <v>1</v>
      </c>
      <c r="K9" s="805"/>
      <c r="L9" s="805"/>
      <c r="M9" s="805"/>
      <c r="N9" s="805"/>
      <c r="O9" s="805"/>
      <c r="P9" s="806"/>
      <c r="Q9" s="804">
        <v>2</v>
      </c>
      <c r="R9" s="805"/>
      <c r="S9" s="805"/>
      <c r="T9" s="805"/>
      <c r="U9" s="805"/>
      <c r="V9" s="805"/>
      <c r="W9" s="806"/>
      <c r="X9" s="807">
        <v>3</v>
      </c>
      <c r="Y9" s="808"/>
      <c r="Z9" s="808"/>
      <c r="AA9" s="808"/>
      <c r="AB9" s="809"/>
      <c r="AC9" s="378"/>
      <c r="AD9" s="378"/>
      <c r="AE9" s="781">
        <v>4</v>
      </c>
      <c r="AF9" s="782"/>
      <c r="AG9" s="782"/>
      <c r="AH9" s="782"/>
      <c r="AI9" s="782"/>
      <c r="AJ9" s="782"/>
      <c r="AK9" s="783"/>
      <c r="AL9" s="781">
        <v>5</v>
      </c>
      <c r="AM9" s="782"/>
      <c r="AN9" s="782"/>
      <c r="AO9" s="782"/>
      <c r="AP9" s="782"/>
      <c r="AQ9" s="782"/>
      <c r="AR9" s="783"/>
      <c r="AS9" s="781">
        <v>6</v>
      </c>
      <c r="AT9" s="782"/>
      <c r="AU9" s="782"/>
      <c r="AV9" s="782"/>
      <c r="AW9" s="782"/>
      <c r="AX9" s="782"/>
      <c r="AY9" s="783"/>
    </row>
    <row r="10" spans="1:51" ht="50.25" customHeight="1" thickBot="1">
      <c r="A10" s="794"/>
      <c r="B10" s="797"/>
      <c r="C10" s="910"/>
      <c r="D10" s="811"/>
      <c r="E10" s="14" t="s">
        <v>8</v>
      </c>
      <c r="F10" s="15" t="s">
        <v>9</v>
      </c>
      <c r="G10" s="15" t="s">
        <v>12</v>
      </c>
      <c r="H10" s="15" t="s">
        <v>13</v>
      </c>
      <c r="I10" s="15" t="s">
        <v>14</v>
      </c>
      <c r="J10" s="16" t="s">
        <v>8</v>
      </c>
      <c r="K10" s="17" t="s">
        <v>9</v>
      </c>
      <c r="L10" s="18" t="s">
        <v>12</v>
      </c>
      <c r="M10" s="18" t="s">
        <v>13</v>
      </c>
      <c r="N10" s="19" t="s">
        <v>14</v>
      </c>
      <c r="O10" s="21" t="s">
        <v>1</v>
      </c>
      <c r="P10" s="55" t="s">
        <v>2</v>
      </c>
      <c r="Q10" s="16" t="s">
        <v>8</v>
      </c>
      <c r="R10" s="17" t="s">
        <v>9</v>
      </c>
      <c r="S10" s="18" t="s">
        <v>12</v>
      </c>
      <c r="T10" s="18" t="s">
        <v>13</v>
      </c>
      <c r="U10" s="19" t="s">
        <v>14</v>
      </c>
      <c r="V10" s="21" t="s">
        <v>1</v>
      </c>
      <c r="W10" s="56" t="s">
        <v>2</v>
      </c>
      <c r="X10" s="16" t="s">
        <v>8</v>
      </c>
      <c r="Y10" s="17" t="s">
        <v>9</v>
      </c>
      <c r="Z10" s="18" t="s">
        <v>12</v>
      </c>
      <c r="AA10" s="18" t="s">
        <v>13</v>
      </c>
      <c r="AB10" s="19" t="s">
        <v>14</v>
      </c>
      <c r="AC10" s="21" t="s">
        <v>1</v>
      </c>
      <c r="AD10" s="56" t="s">
        <v>2</v>
      </c>
      <c r="AE10" s="16" t="s">
        <v>8</v>
      </c>
      <c r="AF10" s="18" t="s">
        <v>9</v>
      </c>
      <c r="AG10" s="18" t="s">
        <v>12</v>
      </c>
      <c r="AH10" s="18" t="s">
        <v>13</v>
      </c>
      <c r="AI10" s="20" t="s">
        <v>14</v>
      </c>
      <c r="AJ10" s="32" t="s">
        <v>1</v>
      </c>
      <c r="AK10" s="56" t="s">
        <v>2</v>
      </c>
      <c r="AL10" s="16" t="s">
        <v>8</v>
      </c>
      <c r="AM10" s="18" t="s">
        <v>9</v>
      </c>
      <c r="AN10" s="18" t="s">
        <v>12</v>
      </c>
      <c r="AO10" s="18" t="s">
        <v>13</v>
      </c>
      <c r="AP10" s="20" t="s">
        <v>14</v>
      </c>
      <c r="AQ10" s="32" t="s">
        <v>1</v>
      </c>
      <c r="AR10" s="57" t="s">
        <v>2</v>
      </c>
      <c r="AS10" s="16" t="s">
        <v>8</v>
      </c>
      <c r="AT10" s="18" t="s">
        <v>9</v>
      </c>
      <c r="AU10" s="18" t="s">
        <v>12</v>
      </c>
      <c r="AV10" s="18" t="s">
        <v>13</v>
      </c>
      <c r="AW10" s="20" t="s">
        <v>14</v>
      </c>
      <c r="AX10" s="32" t="s">
        <v>1</v>
      </c>
      <c r="AY10" s="56" t="s">
        <v>2</v>
      </c>
    </row>
    <row r="11" spans="1:51" ht="12" customHeight="1" thickBot="1">
      <c r="A11" s="692" t="s">
        <v>87</v>
      </c>
      <c r="B11" s="693"/>
      <c r="C11" s="694"/>
      <c r="D11" s="693"/>
      <c r="E11" s="693"/>
      <c r="F11" s="693"/>
      <c r="G11" s="693"/>
      <c r="H11" s="693"/>
      <c r="I11" s="693"/>
      <c r="J11" s="693"/>
      <c r="K11" s="693"/>
      <c r="L11" s="693"/>
      <c r="M11" s="693"/>
      <c r="N11" s="693"/>
      <c r="O11" s="693"/>
      <c r="P11" s="693"/>
      <c r="Q11" s="693"/>
      <c r="R11" s="693"/>
      <c r="S11" s="693"/>
      <c r="T11" s="693"/>
      <c r="U11" s="693"/>
      <c r="V11" s="693"/>
      <c r="W11" s="693"/>
      <c r="X11" s="693"/>
      <c r="Y11" s="693"/>
      <c r="Z11" s="693"/>
      <c r="AA11" s="693"/>
      <c r="AB11" s="693"/>
      <c r="AC11" s="693"/>
      <c r="AD11" s="693"/>
      <c r="AE11" s="693"/>
      <c r="AF11" s="693"/>
      <c r="AG11" s="693"/>
      <c r="AH11" s="693"/>
      <c r="AI11" s="693"/>
      <c r="AJ11" s="693"/>
      <c r="AK11" s="693"/>
      <c r="AL11" s="693"/>
      <c r="AM11" s="693"/>
      <c r="AN11" s="693"/>
      <c r="AO11" s="693"/>
      <c r="AP11" s="693"/>
      <c r="AQ11" s="693"/>
      <c r="AR11" s="693"/>
      <c r="AS11" s="693"/>
      <c r="AT11" s="693"/>
      <c r="AU11" s="693"/>
      <c r="AV11" s="693"/>
      <c r="AW11" s="693"/>
      <c r="AX11" s="693"/>
      <c r="AY11" s="695"/>
    </row>
    <row r="12" spans="1:51" ht="12" customHeight="1">
      <c r="A12" s="289">
        <v>1</v>
      </c>
      <c r="B12" s="272" t="s">
        <v>130</v>
      </c>
      <c r="C12" s="410">
        <v>3</v>
      </c>
      <c r="D12" s="155">
        <v>30</v>
      </c>
      <c r="E12" s="173">
        <v>30</v>
      </c>
      <c r="F12" s="173"/>
      <c r="G12" s="173"/>
      <c r="H12" s="173"/>
      <c r="I12" s="173"/>
      <c r="J12" s="170">
        <v>30</v>
      </c>
      <c r="K12" s="173"/>
      <c r="L12" s="173"/>
      <c r="M12" s="173"/>
      <c r="N12" s="173"/>
      <c r="O12" s="100" t="s">
        <v>34</v>
      </c>
      <c r="P12" s="108">
        <v>3</v>
      </c>
      <c r="Q12" s="170"/>
      <c r="R12" s="171"/>
      <c r="S12" s="171"/>
      <c r="T12" s="171"/>
      <c r="U12" s="171"/>
      <c r="V12" s="103"/>
      <c r="W12" s="108"/>
      <c r="X12" s="172"/>
      <c r="Y12" s="173"/>
      <c r="Z12" s="173"/>
      <c r="AA12" s="173"/>
      <c r="AB12" s="171"/>
      <c r="AC12" s="100"/>
      <c r="AD12" s="101"/>
      <c r="AE12" s="170"/>
      <c r="AF12" s="173"/>
      <c r="AG12" s="173"/>
      <c r="AH12" s="173"/>
      <c r="AI12" s="171"/>
      <c r="AJ12" s="103"/>
      <c r="AK12" s="104"/>
      <c r="AL12" s="172"/>
      <c r="AM12" s="173"/>
      <c r="AN12" s="173"/>
      <c r="AO12" s="173"/>
      <c r="AP12" s="171"/>
      <c r="AQ12" s="100"/>
      <c r="AR12" s="101"/>
      <c r="AS12" s="170"/>
      <c r="AT12" s="173"/>
      <c r="AU12" s="173"/>
      <c r="AV12" s="173"/>
      <c r="AW12" s="173"/>
      <c r="AX12" s="105"/>
      <c r="AY12" s="104"/>
    </row>
    <row r="13" spans="1:51" ht="12" customHeight="1">
      <c r="A13" s="152">
        <v>2</v>
      </c>
      <c r="B13" s="109" t="s">
        <v>131</v>
      </c>
      <c r="C13" s="411">
        <v>2</v>
      </c>
      <c r="D13" s="174">
        <v>30</v>
      </c>
      <c r="E13" s="175"/>
      <c r="F13" s="98"/>
      <c r="G13" s="98"/>
      <c r="H13" s="98">
        <v>30</v>
      </c>
      <c r="I13" s="98"/>
      <c r="J13" s="176"/>
      <c r="K13" s="98"/>
      <c r="L13" s="98"/>
      <c r="M13" s="98">
        <v>30</v>
      </c>
      <c r="N13" s="98"/>
      <c r="O13" s="100" t="s">
        <v>34</v>
      </c>
      <c r="P13" s="108">
        <v>2</v>
      </c>
      <c r="Q13" s="102"/>
      <c r="R13" s="106"/>
      <c r="S13" s="106"/>
      <c r="T13" s="106"/>
      <c r="U13" s="106"/>
      <c r="V13" s="107"/>
      <c r="W13" s="108"/>
      <c r="X13" s="97"/>
      <c r="Y13" s="98"/>
      <c r="Z13" s="98"/>
      <c r="AA13" s="98"/>
      <c r="AB13" s="99"/>
      <c r="AC13" s="100"/>
      <c r="AD13" s="101"/>
      <c r="AE13" s="102"/>
      <c r="AF13" s="98"/>
      <c r="AG13" s="98"/>
      <c r="AH13" s="98"/>
      <c r="AI13" s="99"/>
      <c r="AJ13" s="103"/>
      <c r="AK13" s="104"/>
      <c r="AL13" s="97"/>
      <c r="AM13" s="98"/>
      <c r="AN13" s="98"/>
      <c r="AO13" s="98"/>
      <c r="AP13" s="99"/>
      <c r="AQ13" s="100"/>
      <c r="AR13" s="101"/>
      <c r="AS13" s="102"/>
      <c r="AT13" s="98"/>
      <c r="AU13" s="98"/>
      <c r="AV13" s="98"/>
      <c r="AW13" s="98"/>
      <c r="AX13" s="105"/>
      <c r="AY13" s="104"/>
    </row>
    <row r="14" spans="1:51" ht="12" customHeight="1">
      <c r="A14" s="150">
        <v>3</v>
      </c>
      <c r="B14" s="109" t="s">
        <v>132</v>
      </c>
      <c r="C14" s="411">
        <v>3</v>
      </c>
      <c r="D14" s="177">
        <v>30</v>
      </c>
      <c r="E14" s="97"/>
      <c r="F14" s="106">
        <v>30</v>
      </c>
      <c r="G14" s="98"/>
      <c r="H14" s="98"/>
      <c r="I14" s="98"/>
      <c r="J14" s="102"/>
      <c r="K14" s="98"/>
      <c r="L14" s="98"/>
      <c r="M14" s="98"/>
      <c r="N14" s="98"/>
      <c r="O14" s="100"/>
      <c r="P14" s="108"/>
      <c r="Q14" s="102"/>
      <c r="R14" s="106">
        <v>30</v>
      </c>
      <c r="S14" s="106"/>
      <c r="T14" s="106"/>
      <c r="U14" s="106"/>
      <c r="V14" s="107" t="s">
        <v>31</v>
      </c>
      <c r="W14" s="108">
        <v>3</v>
      </c>
      <c r="X14" s="97"/>
      <c r="Y14" s="98"/>
      <c r="Z14" s="98"/>
      <c r="AA14" s="98"/>
      <c r="AB14" s="99"/>
      <c r="AC14" s="100"/>
      <c r="AD14" s="101"/>
      <c r="AE14" s="102"/>
      <c r="AF14" s="98"/>
      <c r="AG14" s="98"/>
      <c r="AH14" s="98"/>
      <c r="AI14" s="99"/>
      <c r="AJ14" s="103"/>
      <c r="AK14" s="104"/>
      <c r="AL14" s="97"/>
      <c r="AM14" s="98"/>
      <c r="AN14" s="98"/>
      <c r="AO14" s="98"/>
      <c r="AP14" s="99"/>
      <c r="AQ14" s="100"/>
      <c r="AR14" s="101"/>
      <c r="AS14" s="102"/>
      <c r="AT14" s="98"/>
      <c r="AU14" s="98"/>
      <c r="AV14" s="98"/>
      <c r="AW14" s="98"/>
      <c r="AX14" s="105"/>
      <c r="AY14" s="104"/>
    </row>
    <row r="15" spans="1:51" ht="12" customHeight="1">
      <c r="A15" s="256">
        <v>4</v>
      </c>
      <c r="B15" s="229" t="s">
        <v>163</v>
      </c>
      <c r="C15" s="222">
        <v>2</v>
      </c>
      <c r="D15" s="177">
        <v>15</v>
      </c>
      <c r="E15" s="97">
        <v>15</v>
      </c>
      <c r="F15" s="106"/>
      <c r="G15" s="98"/>
      <c r="H15" s="98"/>
      <c r="I15" s="98"/>
      <c r="J15" s="102"/>
      <c r="K15" s="98"/>
      <c r="L15" s="98"/>
      <c r="M15" s="98"/>
      <c r="N15" s="98"/>
      <c r="O15" s="100"/>
      <c r="P15" s="108"/>
      <c r="Q15" s="102">
        <v>15</v>
      </c>
      <c r="R15" s="106"/>
      <c r="S15" s="106"/>
      <c r="T15" s="106"/>
      <c r="U15" s="106"/>
      <c r="V15" s="107" t="s">
        <v>31</v>
      </c>
      <c r="W15" s="108">
        <v>2</v>
      </c>
      <c r="X15" s="97"/>
      <c r="Y15" s="98"/>
      <c r="Z15" s="98"/>
      <c r="AA15" s="98"/>
      <c r="AB15" s="99"/>
      <c r="AC15" s="100"/>
      <c r="AD15" s="101"/>
      <c r="AE15" s="102"/>
      <c r="AF15" s="98"/>
      <c r="AG15" s="98"/>
      <c r="AH15" s="98"/>
      <c r="AI15" s="99"/>
      <c r="AJ15" s="103"/>
      <c r="AK15" s="104"/>
      <c r="AL15" s="97"/>
      <c r="AM15" s="98"/>
      <c r="AN15" s="98"/>
      <c r="AO15" s="98"/>
      <c r="AP15" s="99"/>
      <c r="AQ15" s="100"/>
      <c r="AR15" s="101"/>
      <c r="AS15" s="102"/>
      <c r="AT15" s="98"/>
      <c r="AU15" s="98"/>
      <c r="AV15" s="98"/>
      <c r="AW15" s="98"/>
      <c r="AX15" s="105"/>
      <c r="AY15" s="104"/>
    </row>
    <row r="16" spans="1:51" ht="12" customHeight="1">
      <c r="A16" s="152">
        <v>5</v>
      </c>
      <c r="B16" s="208" t="s">
        <v>29</v>
      </c>
      <c r="C16" s="222">
        <v>2</v>
      </c>
      <c r="D16" s="177">
        <v>30</v>
      </c>
      <c r="E16" s="97"/>
      <c r="F16" s="106"/>
      <c r="G16" s="98"/>
      <c r="H16" s="98">
        <v>30</v>
      </c>
      <c r="I16" s="98"/>
      <c r="J16" s="102"/>
      <c r="K16" s="98"/>
      <c r="L16" s="98"/>
      <c r="M16" s="98"/>
      <c r="N16" s="98"/>
      <c r="O16" s="100"/>
      <c r="P16" s="108"/>
      <c r="Q16" s="102"/>
      <c r="R16" s="106"/>
      <c r="S16" s="106"/>
      <c r="T16" s="106"/>
      <c r="U16" s="106"/>
      <c r="V16" s="107"/>
      <c r="W16" s="108"/>
      <c r="X16" s="97"/>
      <c r="Y16" s="98"/>
      <c r="Z16" s="98"/>
      <c r="AA16" s="98">
        <v>30</v>
      </c>
      <c r="AB16" s="99"/>
      <c r="AC16" s="100" t="s">
        <v>34</v>
      </c>
      <c r="AD16" s="101">
        <v>2</v>
      </c>
      <c r="AE16" s="102"/>
      <c r="AF16" s="98"/>
      <c r="AG16" s="98"/>
      <c r="AH16" s="98"/>
      <c r="AI16" s="99"/>
      <c r="AJ16" s="103"/>
      <c r="AK16" s="104"/>
      <c r="AL16" s="97"/>
      <c r="AM16" s="98"/>
      <c r="AN16" s="98"/>
      <c r="AO16" s="98"/>
      <c r="AP16" s="99"/>
      <c r="AQ16" s="100"/>
      <c r="AR16" s="101"/>
      <c r="AS16" s="102"/>
      <c r="AT16" s="98"/>
      <c r="AU16" s="98"/>
      <c r="AV16" s="98"/>
      <c r="AW16" s="98"/>
      <c r="AX16" s="105"/>
      <c r="AY16" s="104"/>
    </row>
    <row r="17" spans="1:51" ht="12" customHeight="1">
      <c r="A17" s="230">
        <v>6</v>
      </c>
      <c r="B17" s="208" t="s">
        <v>33</v>
      </c>
      <c r="C17" s="222">
        <v>1</v>
      </c>
      <c r="D17" s="155">
        <v>15</v>
      </c>
      <c r="E17" s="106">
        <v>15</v>
      </c>
      <c r="F17" s="293"/>
      <c r="G17" s="98"/>
      <c r="H17" s="98"/>
      <c r="I17" s="98"/>
      <c r="J17" s="102"/>
      <c r="K17" s="98"/>
      <c r="L17" s="98"/>
      <c r="M17" s="98"/>
      <c r="N17" s="98"/>
      <c r="O17" s="100"/>
      <c r="P17" s="108"/>
      <c r="Q17" s="102"/>
      <c r="R17" s="106"/>
      <c r="S17" s="106"/>
      <c r="T17" s="106"/>
      <c r="U17" s="106"/>
      <c r="V17" s="107"/>
      <c r="W17" s="108"/>
      <c r="X17" s="97">
        <v>15</v>
      </c>
      <c r="Y17" s="98"/>
      <c r="Z17" s="98"/>
      <c r="AA17" s="98"/>
      <c r="AB17" s="99"/>
      <c r="AC17" s="100" t="s">
        <v>34</v>
      </c>
      <c r="AD17" s="101">
        <v>1</v>
      </c>
      <c r="AE17" s="170"/>
      <c r="AF17" s="173"/>
      <c r="AG17" s="173"/>
      <c r="AH17" s="173"/>
      <c r="AI17" s="171"/>
      <c r="AJ17" s="103"/>
      <c r="AK17" s="104"/>
      <c r="AL17" s="97"/>
      <c r="AM17" s="98"/>
      <c r="AN17" s="98"/>
      <c r="AO17" s="98"/>
      <c r="AP17" s="99"/>
      <c r="AQ17" s="100"/>
      <c r="AR17" s="101"/>
      <c r="AS17" s="102"/>
      <c r="AT17" s="98"/>
      <c r="AU17" s="98"/>
      <c r="AV17" s="98"/>
      <c r="AW17" s="98"/>
      <c r="AX17" s="105"/>
      <c r="AY17" s="104"/>
    </row>
    <row r="18" spans="1:51" ht="12" customHeight="1">
      <c r="A18" s="176">
        <v>7</v>
      </c>
      <c r="B18" s="208" t="s">
        <v>133</v>
      </c>
      <c r="C18" s="222">
        <v>2</v>
      </c>
      <c r="D18" s="155">
        <v>15</v>
      </c>
      <c r="E18" s="98">
        <v>15</v>
      </c>
      <c r="F18" s="98"/>
      <c r="G18" s="98"/>
      <c r="H18" s="98"/>
      <c r="I18" s="98"/>
      <c r="J18" s="102"/>
      <c r="K18" s="98"/>
      <c r="L18" s="98"/>
      <c r="M18" s="98"/>
      <c r="N18" s="98"/>
      <c r="O18" s="100"/>
      <c r="P18" s="101"/>
      <c r="Q18" s="102">
        <v>15</v>
      </c>
      <c r="R18" s="98"/>
      <c r="S18" s="98"/>
      <c r="T18" s="98"/>
      <c r="U18" s="98"/>
      <c r="V18" s="100" t="s">
        <v>34</v>
      </c>
      <c r="W18" s="206">
        <v>2</v>
      </c>
      <c r="X18" s="97"/>
      <c r="Y18" s="98"/>
      <c r="Z18" s="98"/>
      <c r="AA18" s="98"/>
      <c r="AB18" s="99"/>
      <c r="AC18" s="100"/>
      <c r="AD18" s="101"/>
      <c r="AE18" s="102"/>
      <c r="AF18" s="98"/>
      <c r="AG18" s="98"/>
      <c r="AH18" s="98"/>
      <c r="AI18" s="99"/>
      <c r="AJ18" s="103"/>
      <c r="AK18" s="104"/>
      <c r="AL18" s="97"/>
      <c r="AM18" s="98"/>
      <c r="AN18" s="98"/>
      <c r="AO18" s="98"/>
      <c r="AP18" s="99"/>
      <c r="AQ18" s="100"/>
      <c r="AR18" s="101"/>
      <c r="AS18" s="102"/>
      <c r="AT18" s="98"/>
      <c r="AU18" s="98"/>
      <c r="AV18" s="98"/>
      <c r="AW18" s="98"/>
      <c r="AX18" s="105"/>
      <c r="AY18" s="104"/>
    </row>
    <row r="19" spans="1:51" ht="12" customHeight="1" thickBot="1">
      <c r="A19" s="152">
        <v>8</v>
      </c>
      <c r="B19" s="208" t="s">
        <v>30</v>
      </c>
      <c r="C19" s="412">
        <v>0</v>
      </c>
      <c r="D19" s="155">
        <v>60</v>
      </c>
      <c r="E19" s="98"/>
      <c r="F19" s="98">
        <v>60</v>
      </c>
      <c r="G19" s="98"/>
      <c r="H19" s="98"/>
      <c r="I19" s="98"/>
      <c r="J19" s="102"/>
      <c r="K19" s="98">
        <v>30</v>
      </c>
      <c r="L19" s="98"/>
      <c r="M19" s="98"/>
      <c r="N19" s="98"/>
      <c r="O19" s="100" t="s">
        <v>34</v>
      </c>
      <c r="P19" s="101">
        <v>0</v>
      </c>
      <c r="Q19" s="102"/>
      <c r="R19" s="98">
        <v>30</v>
      </c>
      <c r="S19" s="98"/>
      <c r="T19" s="98"/>
      <c r="U19" s="98"/>
      <c r="V19" s="100" t="s">
        <v>34</v>
      </c>
      <c r="W19" s="206">
        <v>0</v>
      </c>
      <c r="X19" s="97"/>
      <c r="Y19" s="98"/>
      <c r="Z19" s="98"/>
      <c r="AA19" s="98"/>
      <c r="AB19" s="99"/>
      <c r="AC19" s="100"/>
      <c r="AD19" s="101"/>
      <c r="AE19" s="102"/>
      <c r="AF19" s="98"/>
      <c r="AG19" s="98"/>
      <c r="AH19" s="98"/>
      <c r="AI19" s="99"/>
      <c r="AJ19" s="103"/>
      <c r="AK19" s="104"/>
      <c r="AL19" s="97"/>
      <c r="AM19" s="98"/>
      <c r="AN19" s="98"/>
      <c r="AO19" s="98"/>
      <c r="AP19" s="99"/>
      <c r="AQ19" s="100"/>
      <c r="AR19" s="101"/>
      <c r="AS19" s="102"/>
      <c r="AT19" s="98"/>
      <c r="AU19" s="98"/>
      <c r="AV19" s="98"/>
      <c r="AW19" s="98"/>
      <c r="AX19" s="105"/>
      <c r="AY19" s="104"/>
    </row>
    <row r="20" spans="1:51" ht="12" customHeight="1" thickBot="1">
      <c r="A20" s="696" t="s">
        <v>88</v>
      </c>
      <c r="B20" s="697"/>
      <c r="C20" s="698"/>
      <c r="D20" s="697"/>
      <c r="E20" s="697"/>
      <c r="F20" s="697"/>
      <c r="G20" s="697"/>
      <c r="H20" s="697"/>
      <c r="I20" s="697"/>
      <c r="J20" s="697"/>
      <c r="K20" s="697"/>
      <c r="L20" s="697"/>
      <c r="M20" s="697"/>
      <c r="N20" s="697"/>
      <c r="O20" s="697"/>
      <c r="P20" s="697"/>
      <c r="Q20" s="697"/>
      <c r="R20" s="697"/>
      <c r="S20" s="697"/>
      <c r="T20" s="697"/>
      <c r="U20" s="697"/>
      <c r="V20" s="697"/>
      <c r="W20" s="697"/>
      <c r="X20" s="697"/>
      <c r="Y20" s="697"/>
      <c r="Z20" s="697"/>
      <c r="AA20" s="697"/>
      <c r="AB20" s="697"/>
      <c r="AC20" s="697"/>
      <c r="AD20" s="697"/>
      <c r="AE20" s="697"/>
      <c r="AF20" s="697"/>
      <c r="AG20" s="697"/>
      <c r="AH20" s="697"/>
      <c r="AI20" s="697"/>
      <c r="AJ20" s="697"/>
      <c r="AK20" s="697"/>
      <c r="AL20" s="697"/>
      <c r="AM20" s="697"/>
      <c r="AN20" s="697"/>
      <c r="AO20" s="697"/>
      <c r="AP20" s="697"/>
      <c r="AQ20" s="697"/>
      <c r="AR20" s="697"/>
      <c r="AS20" s="697"/>
      <c r="AT20" s="697"/>
      <c r="AU20" s="697"/>
      <c r="AV20" s="697"/>
      <c r="AW20" s="697"/>
      <c r="AX20" s="697"/>
      <c r="AY20" s="699"/>
    </row>
    <row r="21" spans="1:51" ht="12" customHeight="1">
      <c r="A21" s="102">
        <v>9</v>
      </c>
      <c r="B21" s="231" t="s">
        <v>134</v>
      </c>
      <c r="C21" s="407">
        <f>SUM(P21)</f>
        <v>4</v>
      </c>
      <c r="D21" s="303">
        <v>45</v>
      </c>
      <c r="E21" s="179">
        <v>15</v>
      </c>
      <c r="F21" s="180"/>
      <c r="G21" s="180"/>
      <c r="H21" s="180">
        <v>30</v>
      </c>
      <c r="I21" s="180"/>
      <c r="J21" s="181">
        <v>15</v>
      </c>
      <c r="K21" s="180"/>
      <c r="L21" s="180"/>
      <c r="M21" s="180">
        <v>30</v>
      </c>
      <c r="N21" s="180"/>
      <c r="O21" s="182" t="s">
        <v>31</v>
      </c>
      <c r="P21" s="183">
        <v>4</v>
      </c>
      <c r="Q21" s="181"/>
      <c r="R21" s="184"/>
      <c r="S21" s="184"/>
      <c r="T21" s="184"/>
      <c r="U21" s="184"/>
      <c r="V21" s="185"/>
      <c r="W21" s="183"/>
      <c r="X21" s="179"/>
      <c r="Y21" s="180"/>
      <c r="Z21" s="180"/>
      <c r="AA21" s="180"/>
      <c r="AB21" s="184"/>
      <c r="AC21" s="182"/>
      <c r="AD21" s="186"/>
      <c r="AE21" s="181"/>
      <c r="AF21" s="180"/>
      <c r="AG21" s="180"/>
      <c r="AH21" s="180"/>
      <c r="AI21" s="184"/>
      <c r="AJ21" s="185"/>
      <c r="AK21" s="187"/>
      <c r="AL21" s="179"/>
      <c r="AM21" s="180"/>
      <c r="AN21" s="180"/>
      <c r="AO21" s="180"/>
      <c r="AP21" s="184"/>
      <c r="AQ21" s="182"/>
      <c r="AR21" s="186"/>
      <c r="AS21" s="181"/>
      <c r="AT21" s="180"/>
      <c r="AU21" s="180"/>
      <c r="AV21" s="180"/>
      <c r="AW21" s="180"/>
      <c r="AX21" s="188"/>
      <c r="AY21" s="187"/>
    </row>
    <row r="22" spans="1:51" ht="12" customHeight="1">
      <c r="A22" s="102">
        <v>10</v>
      </c>
      <c r="B22" s="232" t="s">
        <v>135</v>
      </c>
      <c r="C22" s="274">
        <v>3</v>
      </c>
      <c r="D22" s="303">
        <v>30</v>
      </c>
      <c r="E22" s="179"/>
      <c r="F22" s="180"/>
      <c r="G22" s="180"/>
      <c r="H22" s="180">
        <v>30</v>
      </c>
      <c r="I22" s="180"/>
      <c r="J22" s="181"/>
      <c r="K22" s="180"/>
      <c r="L22" s="180"/>
      <c r="M22" s="180">
        <v>30</v>
      </c>
      <c r="N22" s="180"/>
      <c r="O22" s="182" t="s">
        <v>34</v>
      </c>
      <c r="P22" s="183">
        <v>3</v>
      </c>
      <c r="Q22" s="181"/>
      <c r="R22" s="180"/>
      <c r="S22" s="180"/>
      <c r="T22" s="180"/>
      <c r="U22" s="189"/>
      <c r="V22" s="190"/>
      <c r="W22" s="183"/>
      <c r="X22" s="179"/>
      <c r="Y22" s="180"/>
      <c r="Z22" s="180"/>
      <c r="AA22" s="180"/>
      <c r="AB22" s="184"/>
      <c r="AC22" s="182"/>
      <c r="AD22" s="186"/>
      <c r="AE22" s="181"/>
      <c r="AF22" s="180"/>
      <c r="AG22" s="180"/>
      <c r="AH22" s="180"/>
      <c r="AI22" s="184"/>
      <c r="AJ22" s="185"/>
      <c r="AK22" s="187"/>
      <c r="AL22" s="179"/>
      <c r="AM22" s="180"/>
      <c r="AN22" s="180"/>
      <c r="AO22" s="180"/>
      <c r="AP22" s="184"/>
      <c r="AQ22" s="182"/>
      <c r="AR22" s="186"/>
      <c r="AS22" s="181"/>
      <c r="AT22" s="180"/>
      <c r="AU22" s="180"/>
      <c r="AV22" s="180"/>
      <c r="AW22" s="180"/>
      <c r="AX22" s="188"/>
      <c r="AY22" s="187"/>
    </row>
    <row r="23" spans="1:51" ht="14.25" customHeight="1">
      <c r="A23" s="102">
        <v>11</v>
      </c>
      <c r="B23" s="109" t="s">
        <v>198</v>
      </c>
      <c r="C23" s="304">
        <v>13</v>
      </c>
      <c r="D23" s="303">
        <v>180</v>
      </c>
      <c r="E23" s="179">
        <v>90</v>
      </c>
      <c r="F23" s="180"/>
      <c r="G23" s="180"/>
      <c r="H23" s="180">
        <v>90</v>
      </c>
      <c r="I23" s="180"/>
      <c r="J23" s="181">
        <v>30</v>
      </c>
      <c r="K23" s="180"/>
      <c r="L23" s="180"/>
      <c r="M23" s="180"/>
      <c r="N23" s="180"/>
      <c r="O23" s="182" t="s">
        <v>34</v>
      </c>
      <c r="P23" s="183">
        <v>2</v>
      </c>
      <c r="Q23" s="181"/>
      <c r="R23" s="180"/>
      <c r="S23" s="180"/>
      <c r="T23" s="180">
        <v>30</v>
      </c>
      <c r="U23" s="189"/>
      <c r="V23" s="107" t="s">
        <v>31</v>
      </c>
      <c r="W23" s="108">
        <v>2</v>
      </c>
      <c r="X23" s="179">
        <v>30</v>
      </c>
      <c r="Y23" s="180"/>
      <c r="Z23" s="180"/>
      <c r="AA23" s="180"/>
      <c r="AB23" s="184"/>
      <c r="AC23" s="100" t="s">
        <v>34</v>
      </c>
      <c r="AD23" s="101">
        <v>2</v>
      </c>
      <c r="AE23" s="181"/>
      <c r="AF23" s="180"/>
      <c r="AG23" s="180"/>
      <c r="AH23" s="180">
        <v>30</v>
      </c>
      <c r="AI23" s="184"/>
      <c r="AJ23" s="107" t="s">
        <v>31</v>
      </c>
      <c r="AK23" s="108">
        <v>2</v>
      </c>
      <c r="AL23" s="179">
        <v>30</v>
      </c>
      <c r="AM23" s="180"/>
      <c r="AN23" s="180"/>
      <c r="AO23" s="180"/>
      <c r="AP23" s="184"/>
      <c r="AQ23" s="100" t="s">
        <v>34</v>
      </c>
      <c r="AR23" s="101">
        <v>2</v>
      </c>
      <c r="AS23" s="181"/>
      <c r="AT23" s="180"/>
      <c r="AU23" s="180"/>
      <c r="AV23" s="180">
        <v>30</v>
      </c>
      <c r="AW23" s="180"/>
      <c r="AX23" s="188" t="s">
        <v>31</v>
      </c>
      <c r="AY23" s="187">
        <v>3</v>
      </c>
    </row>
    <row r="24" spans="1:51" ht="12" customHeight="1">
      <c r="A24" s="102">
        <v>12</v>
      </c>
      <c r="B24" s="109" t="s">
        <v>136</v>
      </c>
      <c r="C24" s="304">
        <f>SUM(P24)</f>
        <v>2</v>
      </c>
      <c r="D24" s="303">
        <v>30</v>
      </c>
      <c r="E24" s="179">
        <v>15</v>
      </c>
      <c r="F24" s="180"/>
      <c r="G24" s="180"/>
      <c r="H24" s="180">
        <v>15</v>
      </c>
      <c r="I24" s="180"/>
      <c r="J24" s="181">
        <v>15</v>
      </c>
      <c r="K24" s="180"/>
      <c r="L24" s="180"/>
      <c r="M24" s="180">
        <v>15</v>
      </c>
      <c r="N24" s="180"/>
      <c r="O24" s="182" t="s">
        <v>34</v>
      </c>
      <c r="P24" s="183">
        <v>2</v>
      </c>
      <c r="Q24" s="181"/>
      <c r="R24" s="180"/>
      <c r="S24" s="180"/>
      <c r="T24" s="180"/>
      <c r="U24" s="189"/>
      <c r="V24" s="191"/>
      <c r="W24" s="183"/>
      <c r="X24" s="179"/>
      <c r="Y24" s="180"/>
      <c r="Z24" s="180"/>
      <c r="AA24" s="180"/>
      <c r="AB24" s="184"/>
      <c r="AC24" s="182"/>
      <c r="AD24" s="186"/>
      <c r="AE24" s="181"/>
      <c r="AF24" s="180"/>
      <c r="AG24" s="180"/>
      <c r="AH24" s="180"/>
      <c r="AI24" s="184"/>
      <c r="AJ24" s="185"/>
      <c r="AK24" s="187"/>
      <c r="AL24" s="179"/>
      <c r="AM24" s="180"/>
      <c r="AN24" s="180"/>
      <c r="AO24" s="180"/>
      <c r="AP24" s="184"/>
      <c r="AQ24" s="182"/>
      <c r="AR24" s="186"/>
      <c r="AS24" s="181"/>
      <c r="AT24" s="180"/>
      <c r="AU24" s="180"/>
      <c r="AV24" s="180"/>
      <c r="AW24" s="180"/>
      <c r="AX24" s="188"/>
      <c r="AY24" s="187"/>
    </row>
    <row r="25" spans="1:51" ht="12" customHeight="1">
      <c r="A25" s="102">
        <v>13</v>
      </c>
      <c r="B25" s="109" t="s">
        <v>137</v>
      </c>
      <c r="C25" s="304">
        <f>SUM(P25)</f>
        <v>2</v>
      </c>
      <c r="D25" s="275">
        <v>30</v>
      </c>
      <c r="E25" s="179">
        <v>30</v>
      </c>
      <c r="F25" s="180"/>
      <c r="G25" s="180"/>
      <c r="H25" s="180"/>
      <c r="I25" s="180"/>
      <c r="J25" s="181">
        <v>30</v>
      </c>
      <c r="K25" s="180"/>
      <c r="L25" s="180"/>
      <c r="M25" s="180"/>
      <c r="N25" s="180"/>
      <c r="O25" s="182" t="s">
        <v>34</v>
      </c>
      <c r="P25" s="183">
        <v>2</v>
      </c>
      <c r="Q25" s="181"/>
      <c r="R25" s="180"/>
      <c r="S25" s="180"/>
      <c r="T25" s="180"/>
      <c r="U25" s="189"/>
      <c r="V25" s="191"/>
      <c r="W25" s="183"/>
      <c r="X25" s="179"/>
      <c r="Y25" s="180"/>
      <c r="Z25" s="180"/>
      <c r="AA25" s="180"/>
      <c r="AB25" s="184"/>
      <c r="AC25" s="182"/>
      <c r="AD25" s="186"/>
      <c r="AE25" s="181"/>
      <c r="AF25" s="180"/>
      <c r="AG25" s="180"/>
      <c r="AH25" s="180"/>
      <c r="AI25" s="184"/>
      <c r="AJ25" s="185"/>
      <c r="AK25" s="187"/>
      <c r="AL25" s="179"/>
      <c r="AM25" s="180"/>
      <c r="AN25" s="180"/>
      <c r="AO25" s="180"/>
      <c r="AP25" s="184"/>
      <c r="AQ25" s="182"/>
      <c r="AR25" s="186"/>
      <c r="AS25" s="181"/>
      <c r="AT25" s="180"/>
      <c r="AU25" s="180"/>
      <c r="AV25" s="180"/>
      <c r="AW25" s="180"/>
      <c r="AX25" s="188"/>
      <c r="AY25" s="187"/>
    </row>
    <row r="26" spans="1:51" ht="14.25" customHeight="1">
      <c r="A26" s="102">
        <v>14</v>
      </c>
      <c r="B26" s="109" t="s">
        <v>138</v>
      </c>
      <c r="C26" s="304">
        <f>SUM(W26)</f>
        <v>4</v>
      </c>
      <c r="D26" s="193">
        <v>60</v>
      </c>
      <c r="E26" s="180">
        <v>30</v>
      </c>
      <c r="F26" s="180"/>
      <c r="G26" s="180"/>
      <c r="H26" s="180">
        <v>30</v>
      </c>
      <c r="I26" s="180"/>
      <c r="J26" s="181"/>
      <c r="K26" s="180"/>
      <c r="L26" s="180"/>
      <c r="M26" s="180"/>
      <c r="N26" s="180"/>
      <c r="O26" s="182"/>
      <c r="P26" s="183"/>
      <c r="Q26" s="181">
        <v>30</v>
      </c>
      <c r="R26" s="180"/>
      <c r="S26" s="180"/>
      <c r="T26" s="180">
        <v>30</v>
      </c>
      <c r="U26" s="189"/>
      <c r="V26" s="191" t="s">
        <v>31</v>
      </c>
      <c r="W26" s="194">
        <v>4</v>
      </c>
      <c r="X26" s="179"/>
      <c r="Y26" s="180"/>
      <c r="Z26" s="180"/>
      <c r="AA26" s="180"/>
      <c r="AB26" s="184"/>
      <c r="AC26" s="182"/>
      <c r="AD26" s="186"/>
      <c r="AE26" s="181"/>
      <c r="AF26" s="180"/>
      <c r="AG26" s="180"/>
      <c r="AH26" s="180"/>
      <c r="AI26" s="184"/>
      <c r="AJ26" s="185"/>
      <c r="AK26" s="187"/>
      <c r="AL26" s="179"/>
      <c r="AM26" s="180"/>
      <c r="AN26" s="180"/>
      <c r="AO26" s="180"/>
      <c r="AP26" s="184"/>
      <c r="AQ26" s="182"/>
      <c r="AR26" s="186"/>
      <c r="AS26" s="181"/>
      <c r="AT26" s="180"/>
      <c r="AU26" s="180"/>
      <c r="AV26" s="180"/>
      <c r="AW26" s="180"/>
      <c r="AX26" s="188"/>
      <c r="AY26" s="187"/>
    </row>
    <row r="27" spans="1:51" ht="14.25" customHeight="1">
      <c r="A27" s="102">
        <v>15</v>
      </c>
      <c r="B27" s="109" t="s">
        <v>200</v>
      </c>
      <c r="C27" s="304">
        <v>8</v>
      </c>
      <c r="D27" s="193">
        <v>120</v>
      </c>
      <c r="E27" s="180">
        <v>60</v>
      </c>
      <c r="F27" s="180">
        <v>60</v>
      </c>
      <c r="G27" s="180"/>
      <c r="H27" s="180"/>
      <c r="I27" s="180"/>
      <c r="J27" s="181"/>
      <c r="K27" s="180"/>
      <c r="L27" s="180"/>
      <c r="M27" s="180"/>
      <c r="N27" s="180"/>
      <c r="O27" s="182"/>
      <c r="P27" s="183"/>
      <c r="Q27" s="181">
        <v>15</v>
      </c>
      <c r="R27" s="180">
        <v>15</v>
      </c>
      <c r="S27" s="180"/>
      <c r="T27" s="180"/>
      <c r="U27" s="189"/>
      <c r="V27" s="191" t="s">
        <v>34</v>
      </c>
      <c r="W27" s="187">
        <v>2</v>
      </c>
      <c r="X27" s="197">
        <v>15</v>
      </c>
      <c r="Y27" s="196">
        <v>15</v>
      </c>
      <c r="Z27" s="196"/>
      <c r="AA27" s="196"/>
      <c r="AB27" s="189"/>
      <c r="AC27" s="199" t="s">
        <v>34</v>
      </c>
      <c r="AD27" s="194">
        <v>2</v>
      </c>
      <c r="AE27" s="197">
        <v>15</v>
      </c>
      <c r="AF27" s="196">
        <v>15</v>
      </c>
      <c r="AG27" s="196"/>
      <c r="AH27" s="196"/>
      <c r="AI27" s="189"/>
      <c r="AJ27" s="199" t="s">
        <v>34</v>
      </c>
      <c r="AK27" s="194">
        <v>2</v>
      </c>
      <c r="AL27" s="197">
        <v>15</v>
      </c>
      <c r="AM27" s="196">
        <v>15</v>
      </c>
      <c r="AN27" s="196"/>
      <c r="AO27" s="196"/>
      <c r="AP27" s="189"/>
      <c r="AQ27" s="199" t="s">
        <v>31</v>
      </c>
      <c r="AR27" s="194">
        <v>2</v>
      </c>
      <c r="AS27" s="181"/>
      <c r="AT27" s="180"/>
      <c r="AU27" s="180"/>
      <c r="AV27" s="180"/>
      <c r="AW27" s="180"/>
      <c r="AX27" s="188"/>
      <c r="AY27" s="187"/>
    </row>
    <row r="28" spans="1:51" ht="12" customHeight="1">
      <c r="A28" s="102">
        <v>16</v>
      </c>
      <c r="B28" s="109" t="s">
        <v>139</v>
      </c>
      <c r="C28" s="304">
        <f>SUM(AD28)</f>
        <v>4</v>
      </c>
      <c r="D28" s="193">
        <v>60</v>
      </c>
      <c r="E28" s="180">
        <v>30</v>
      </c>
      <c r="F28" s="180"/>
      <c r="G28" s="180"/>
      <c r="H28" s="180">
        <v>30</v>
      </c>
      <c r="I28" s="180"/>
      <c r="J28" s="181"/>
      <c r="K28" s="180"/>
      <c r="L28" s="180"/>
      <c r="M28" s="180"/>
      <c r="N28" s="180"/>
      <c r="O28" s="182"/>
      <c r="P28" s="183"/>
      <c r="Q28" s="181"/>
      <c r="R28" s="180"/>
      <c r="S28" s="180"/>
      <c r="T28" s="180"/>
      <c r="U28" s="189"/>
      <c r="V28" s="191"/>
      <c r="W28" s="183"/>
      <c r="X28" s="179">
        <v>30</v>
      </c>
      <c r="Y28" s="180"/>
      <c r="Z28" s="180"/>
      <c r="AA28" s="180">
        <v>30</v>
      </c>
      <c r="AB28" s="184"/>
      <c r="AC28" s="182" t="s">
        <v>31</v>
      </c>
      <c r="AD28" s="186">
        <v>4</v>
      </c>
      <c r="AE28" s="181"/>
      <c r="AF28" s="180"/>
      <c r="AG28" s="180"/>
      <c r="AH28" s="180"/>
      <c r="AI28" s="184"/>
      <c r="AJ28" s="185"/>
      <c r="AK28" s="187"/>
      <c r="AL28" s="179"/>
      <c r="AM28" s="180"/>
      <c r="AN28" s="180"/>
      <c r="AO28" s="180"/>
      <c r="AP28" s="184"/>
      <c r="AQ28" s="182"/>
      <c r="AR28" s="186"/>
      <c r="AS28" s="181"/>
      <c r="AT28" s="180"/>
      <c r="AU28" s="180"/>
      <c r="AV28" s="180"/>
      <c r="AW28" s="180"/>
      <c r="AX28" s="188"/>
      <c r="AY28" s="187"/>
    </row>
    <row r="29" spans="1:51" ht="12.75" customHeight="1">
      <c r="A29" s="102">
        <v>17</v>
      </c>
      <c r="B29" s="109" t="s">
        <v>140</v>
      </c>
      <c r="C29" s="304">
        <f>SUM(AD29)</f>
        <v>3</v>
      </c>
      <c r="D29" s="193">
        <v>45</v>
      </c>
      <c r="E29" s="180"/>
      <c r="F29" s="180"/>
      <c r="G29" s="180"/>
      <c r="H29" s="180">
        <v>45</v>
      </c>
      <c r="I29" s="180"/>
      <c r="J29" s="181"/>
      <c r="K29" s="180"/>
      <c r="L29" s="180"/>
      <c r="M29" s="180"/>
      <c r="N29" s="180"/>
      <c r="O29" s="182"/>
      <c r="P29" s="183"/>
      <c r="Q29" s="181"/>
      <c r="R29" s="180"/>
      <c r="S29" s="180"/>
      <c r="T29" s="180"/>
      <c r="U29" s="189"/>
      <c r="V29" s="191"/>
      <c r="W29" s="183"/>
      <c r="X29" s="179"/>
      <c r="Y29" s="180"/>
      <c r="Z29" s="180"/>
      <c r="AA29" s="180">
        <v>45</v>
      </c>
      <c r="AB29" s="184"/>
      <c r="AC29" s="182" t="s">
        <v>34</v>
      </c>
      <c r="AD29" s="186">
        <v>3</v>
      </c>
      <c r="AE29" s="181"/>
      <c r="AF29" s="180"/>
      <c r="AG29" s="180"/>
      <c r="AH29" s="180"/>
      <c r="AI29" s="184"/>
      <c r="AJ29" s="185"/>
      <c r="AK29" s="187"/>
      <c r="AL29" s="179"/>
      <c r="AM29" s="180"/>
      <c r="AN29" s="180"/>
      <c r="AO29" s="180"/>
      <c r="AP29" s="184"/>
      <c r="AQ29" s="182"/>
      <c r="AR29" s="186"/>
      <c r="AS29" s="181"/>
      <c r="AT29" s="180"/>
      <c r="AU29" s="180"/>
      <c r="AV29" s="180"/>
      <c r="AW29" s="180"/>
      <c r="AX29" s="188"/>
      <c r="AY29" s="187"/>
    </row>
    <row r="30" spans="1:51" ht="12" customHeight="1">
      <c r="A30" s="102">
        <v>18</v>
      </c>
      <c r="B30" s="109" t="s">
        <v>141</v>
      </c>
      <c r="C30" s="304">
        <f>SUM(AD30)</f>
        <v>3</v>
      </c>
      <c r="D30" s="193">
        <v>45</v>
      </c>
      <c r="E30" s="180">
        <v>15</v>
      </c>
      <c r="F30" s="180"/>
      <c r="G30" s="180"/>
      <c r="H30" s="180">
        <v>30</v>
      </c>
      <c r="I30" s="180"/>
      <c r="J30" s="181"/>
      <c r="K30" s="180"/>
      <c r="L30" s="180"/>
      <c r="M30" s="180"/>
      <c r="N30" s="180"/>
      <c r="O30" s="182"/>
      <c r="P30" s="183"/>
      <c r="Q30" s="181"/>
      <c r="R30" s="180"/>
      <c r="S30" s="180"/>
      <c r="T30" s="180"/>
      <c r="U30" s="189"/>
      <c r="V30" s="191"/>
      <c r="W30" s="183"/>
      <c r="X30" s="179">
        <v>15</v>
      </c>
      <c r="Y30" s="180"/>
      <c r="Z30" s="180"/>
      <c r="AA30" s="180">
        <v>30</v>
      </c>
      <c r="AB30" s="184"/>
      <c r="AC30" s="182" t="s">
        <v>31</v>
      </c>
      <c r="AD30" s="186">
        <v>3</v>
      </c>
      <c r="AE30" s="181"/>
      <c r="AF30" s="180"/>
      <c r="AG30" s="180"/>
      <c r="AH30" s="180"/>
      <c r="AI30" s="184"/>
      <c r="AJ30" s="185"/>
      <c r="AK30" s="187"/>
      <c r="AL30" s="179"/>
      <c r="AM30" s="180"/>
      <c r="AN30" s="180"/>
      <c r="AO30" s="180"/>
      <c r="AP30" s="184"/>
      <c r="AQ30" s="182"/>
      <c r="AR30" s="186"/>
      <c r="AS30" s="181"/>
      <c r="AT30" s="180"/>
      <c r="AU30" s="180"/>
      <c r="AV30" s="180"/>
      <c r="AW30" s="180"/>
      <c r="AX30" s="188"/>
      <c r="AY30" s="187"/>
    </row>
    <row r="31" spans="1:51" ht="27" customHeight="1">
      <c r="A31" s="102">
        <v>19</v>
      </c>
      <c r="B31" s="109" t="s">
        <v>143</v>
      </c>
      <c r="C31" s="304">
        <f>SUM(AD31)</f>
        <v>1</v>
      </c>
      <c r="D31" s="193">
        <v>15</v>
      </c>
      <c r="E31" s="180"/>
      <c r="F31" s="180"/>
      <c r="G31" s="180"/>
      <c r="H31" s="180">
        <v>15</v>
      </c>
      <c r="I31" s="180"/>
      <c r="J31" s="181"/>
      <c r="K31" s="180"/>
      <c r="L31" s="180"/>
      <c r="M31" s="180"/>
      <c r="N31" s="180"/>
      <c r="O31" s="182"/>
      <c r="P31" s="183"/>
      <c r="Q31" s="181"/>
      <c r="R31" s="180"/>
      <c r="S31" s="180"/>
      <c r="T31" s="180"/>
      <c r="U31" s="189"/>
      <c r="V31" s="191"/>
      <c r="W31" s="183"/>
      <c r="X31" s="179"/>
      <c r="Y31" s="180"/>
      <c r="Z31" s="180"/>
      <c r="AA31" s="180">
        <v>15</v>
      </c>
      <c r="AB31" s="184"/>
      <c r="AC31" s="182" t="s">
        <v>34</v>
      </c>
      <c r="AD31" s="186">
        <v>1</v>
      </c>
      <c r="AE31" s="181"/>
      <c r="AF31" s="180"/>
      <c r="AG31" s="180"/>
      <c r="AH31" s="180"/>
      <c r="AI31" s="184"/>
      <c r="AJ31" s="185"/>
      <c r="AK31" s="187"/>
      <c r="AL31" s="179"/>
      <c r="AM31" s="180"/>
      <c r="AN31" s="180"/>
      <c r="AO31" s="180"/>
      <c r="AP31" s="184"/>
      <c r="AQ31" s="182"/>
      <c r="AR31" s="186"/>
      <c r="AS31" s="181"/>
      <c r="AT31" s="180"/>
      <c r="AU31" s="180"/>
      <c r="AV31" s="180"/>
      <c r="AW31" s="180"/>
      <c r="AX31" s="188"/>
      <c r="AY31" s="187"/>
    </row>
    <row r="32" spans="1:51" ht="12" customHeight="1">
      <c r="A32" s="102">
        <v>20</v>
      </c>
      <c r="B32" s="109" t="s">
        <v>142</v>
      </c>
      <c r="C32" s="304">
        <f>SUM(AK32)</f>
        <v>3</v>
      </c>
      <c r="D32" s="193">
        <v>45</v>
      </c>
      <c r="E32" s="180">
        <v>15</v>
      </c>
      <c r="F32" s="180"/>
      <c r="G32" s="180"/>
      <c r="H32" s="180">
        <v>30</v>
      </c>
      <c r="I32" s="180"/>
      <c r="J32" s="181"/>
      <c r="K32" s="180"/>
      <c r="L32" s="180"/>
      <c r="M32" s="180"/>
      <c r="N32" s="180"/>
      <c r="O32" s="182"/>
      <c r="P32" s="183"/>
      <c r="Q32" s="181"/>
      <c r="R32" s="180"/>
      <c r="S32" s="180"/>
      <c r="T32" s="180"/>
      <c r="U32" s="189"/>
      <c r="V32" s="191"/>
      <c r="W32" s="183"/>
      <c r="X32" s="179"/>
      <c r="Y32" s="180"/>
      <c r="Z32" s="180"/>
      <c r="AA32" s="180"/>
      <c r="AB32" s="184"/>
      <c r="AC32" s="182"/>
      <c r="AD32" s="186"/>
      <c r="AE32" s="181">
        <v>15</v>
      </c>
      <c r="AF32" s="180"/>
      <c r="AG32" s="180"/>
      <c r="AH32" s="180">
        <v>30</v>
      </c>
      <c r="AI32" s="184"/>
      <c r="AJ32" s="185" t="s">
        <v>34</v>
      </c>
      <c r="AK32" s="187">
        <v>3</v>
      </c>
      <c r="AL32" s="179"/>
      <c r="AM32" s="180"/>
      <c r="AN32" s="180"/>
      <c r="AO32" s="180"/>
      <c r="AP32" s="184"/>
      <c r="AQ32" s="182"/>
      <c r="AR32" s="186"/>
      <c r="AS32" s="181"/>
      <c r="AT32" s="180"/>
      <c r="AU32" s="180"/>
      <c r="AV32" s="180"/>
      <c r="AW32" s="180"/>
      <c r="AX32" s="188"/>
      <c r="AY32" s="187"/>
    </row>
    <row r="33" spans="1:51" ht="12.75" customHeight="1">
      <c r="A33" s="102">
        <v>21</v>
      </c>
      <c r="B33" s="109" t="s">
        <v>144</v>
      </c>
      <c r="C33" s="304">
        <f>SUM(AK33)</f>
        <v>2</v>
      </c>
      <c r="D33" s="193">
        <v>30</v>
      </c>
      <c r="E33" s="180"/>
      <c r="F33" s="180"/>
      <c r="G33" s="180"/>
      <c r="H33" s="180">
        <v>30</v>
      </c>
      <c r="I33" s="180"/>
      <c r="J33" s="181"/>
      <c r="K33" s="180"/>
      <c r="L33" s="180"/>
      <c r="M33" s="180"/>
      <c r="N33" s="180"/>
      <c r="O33" s="182"/>
      <c r="P33" s="183"/>
      <c r="Q33" s="181"/>
      <c r="R33" s="180"/>
      <c r="S33" s="180"/>
      <c r="T33" s="180"/>
      <c r="U33" s="189"/>
      <c r="V33" s="191"/>
      <c r="W33" s="183"/>
      <c r="X33" s="179"/>
      <c r="Y33" s="180"/>
      <c r="Z33" s="180"/>
      <c r="AA33" s="180"/>
      <c r="AB33" s="184"/>
      <c r="AC33" s="182"/>
      <c r="AD33" s="186"/>
      <c r="AE33" s="181"/>
      <c r="AF33" s="180"/>
      <c r="AG33" s="180"/>
      <c r="AH33" s="180">
        <v>30</v>
      </c>
      <c r="AI33" s="184"/>
      <c r="AJ33" s="185" t="s">
        <v>34</v>
      </c>
      <c r="AK33" s="187">
        <v>2</v>
      </c>
      <c r="AL33" s="179"/>
      <c r="AM33" s="180"/>
      <c r="AN33" s="180"/>
      <c r="AO33" s="180"/>
      <c r="AP33" s="184"/>
      <c r="AQ33" s="182"/>
      <c r="AR33" s="186"/>
      <c r="AS33" s="181"/>
      <c r="AT33" s="180"/>
      <c r="AU33" s="180"/>
      <c r="AV33" s="180"/>
      <c r="AW33" s="180"/>
      <c r="AX33" s="188"/>
      <c r="AY33" s="187"/>
    </row>
    <row r="34" spans="1:51" ht="12.75" customHeight="1">
      <c r="A34" s="102">
        <v>22</v>
      </c>
      <c r="B34" s="109" t="s">
        <v>145</v>
      </c>
      <c r="C34" s="304">
        <f>SUM(AK34)</f>
        <v>1</v>
      </c>
      <c r="D34" s="193">
        <v>15</v>
      </c>
      <c r="E34" s="180"/>
      <c r="F34" s="180"/>
      <c r="G34" s="180"/>
      <c r="H34" s="180">
        <v>15</v>
      </c>
      <c r="I34" s="180"/>
      <c r="J34" s="181"/>
      <c r="K34" s="180"/>
      <c r="L34" s="180"/>
      <c r="M34" s="180"/>
      <c r="N34" s="180"/>
      <c r="O34" s="182"/>
      <c r="P34" s="183"/>
      <c r="Q34" s="181"/>
      <c r="R34" s="180"/>
      <c r="S34" s="180"/>
      <c r="T34" s="180"/>
      <c r="U34" s="189"/>
      <c r="V34" s="191"/>
      <c r="W34" s="183"/>
      <c r="X34" s="179"/>
      <c r="Y34" s="180"/>
      <c r="Z34" s="180"/>
      <c r="AA34" s="180"/>
      <c r="AB34" s="184"/>
      <c r="AC34" s="182"/>
      <c r="AD34" s="186"/>
      <c r="AE34" s="181"/>
      <c r="AF34" s="180"/>
      <c r="AG34" s="180"/>
      <c r="AH34" s="180">
        <v>15</v>
      </c>
      <c r="AI34" s="184"/>
      <c r="AJ34" s="185" t="s">
        <v>34</v>
      </c>
      <c r="AK34" s="187">
        <v>1</v>
      </c>
      <c r="AL34" s="179"/>
      <c r="AM34" s="180"/>
      <c r="AN34" s="180"/>
      <c r="AO34" s="180"/>
      <c r="AP34" s="184"/>
      <c r="AQ34" s="182"/>
      <c r="AR34" s="186"/>
      <c r="AS34" s="181"/>
      <c r="AT34" s="180"/>
      <c r="AU34" s="180"/>
      <c r="AV34" s="180"/>
      <c r="AW34" s="180"/>
      <c r="AX34" s="188"/>
      <c r="AY34" s="187"/>
    </row>
    <row r="35" spans="1:51" ht="25.5" customHeight="1">
      <c r="A35" s="102">
        <v>23</v>
      </c>
      <c r="B35" s="110" t="s">
        <v>147</v>
      </c>
      <c r="C35" s="408">
        <f>SUM(AK35)</f>
        <v>4</v>
      </c>
      <c r="D35" s="193">
        <v>30</v>
      </c>
      <c r="E35" s="180"/>
      <c r="F35" s="180"/>
      <c r="G35" s="180"/>
      <c r="H35" s="180">
        <v>30</v>
      </c>
      <c r="I35" s="180"/>
      <c r="J35" s="181"/>
      <c r="K35" s="180"/>
      <c r="L35" s="180"/>
      <c r="M35" s="180"/>
      <c r="N35" s="180"/>
      <c r="O35" s="182"/>
      <c r="P35" s="183"/>
      <c r="Q35" s="181"/>
      <c r="R35" s="180"/>
      <c r="S35" s="180"/>
      <c r="T35" s="180"/>
      <c r="U35" s="195"/>
      <c r="V35" s="191"/>
      <c r="W35" s="183"/>
      <c r="X35" s="179"/>
      <c r="Y35" s="180"/>
      <c r="Z35" s="180"/>
      <c r="AA35" s="180"/>
      <c r="AB35" s="184"/>
      <c r="AC35" s="182"/>
      <c r="AD35" s="186"/>
      <c r="AE35" s="181"/>
      <c r="AF35" s="180"/>
      <c r="AG35" s="180"/>
      <c r="AH35" s="180">
        <v>30</v>
      </c>
      <c r="AI35" s="184"/>
      <c r="AJ35" s="185" t="s">
        <v>34</v>
      </c>
      <c r="AK35" s="187">
        <v>4</v>
      </c>
      <c r="AL35" s="179"/>
      <c r="AM35" s="180"/>
      <c r="AN35" s="180"/>
      <c r="AO35" s="180"/>
      <c r="AP35" s="184"/>
      <c r="AQ35" s="182"/>
      <c r="AR35" s="186"/>
      <c r="AS35" s="181"/>
      <c r="AT35" s="180"/>
      <c r="AU35" s="180"/>
      <c r="AV35" s="180"/>
      <c r="AW35" s="180"/>
      <c r="AX35" s="188"/>
      <c r="AY35" s="187"/>
    </row>
    <row r="36" spans="1:51" ht="15" customHeight="1">
      <c r="A36" s="102">
        <v>24</v>
      </c>
      <c r="B36" s="110" t="s">
        <v>146</v>
      </c>
      <c r="C36" s="408">
        <f>SUM(AR36)</f>
        <v>2</v>
      </c>
      <c r="D36" s="193">
        <v>45</v>
      </c>
      <c r="E36" s="180">
        <v>15</v>
      </c>
      <c r="F36" s="180"/>
      <c r="G36" s="180"/>
      <c r="H36" s="180">
        <v>30</v>
      </c>
      <c r="I36" s="180"/>
      <c r="J36" s="181"/>
      <c r="K36" s="180"/>
      <c r="L36" s="180"/>
      <c r="M36" s="180"/>
      <c r="N36" s="180"/>
      <c r="O36" s="182"/>
      <c r="P36" s="183"/>
      <c r="Q36" s="181"/>
      <c r="R36" s="180"/>
      <c r="S36" s="180"/>
      <c r="T36" s="180"/>
      <c r="U36" s="195"/>
      <c r="V36" s="191"/>
      <c r="W36" s="183"/>
      <c r="X36" s="179"/>
      <c r="Y36" s="180"/>
      <c r="Z36" s="180"/>
      <c r="AA36" s="180"/>
      <c r="AB36" s="184"/>
      <c r="AC36" s="182"/>
      <c r="AD36" s="186"/>
      <c r="AE36" s="181"/>
      <c r="AF36" s="180"/>
      <c r="AG36" s="180"/>
      <c r="AH36" s="180"/>
      <c r="AI36" s="184"/>
      <c r="AJ36" s="185"/>
      <c r="AK36" s="187"/>
      <c r="AL36" s="179">
        <v>15</v>
      </c>
      <c r="AM36" s="180"/>
      <c r="AN36" s="180"/>
      <c r="AO36" s="180">
        <v>30</v>
      </c>
      <c r="AP36" s="184"/>
      <c r="AQ36" s="182" t="s">
        <v>34</v>
      </c>
      <c r="AR36" s="186">
        <v>2</v>
      </c>
      <c r="AS36" s="181"/>
      <c r="AT36" s="180"/>
      <c r="AU36" s="180"/>
      <c r="AV36" s="180"/>
      <c r="AW36" s="180"/>
      <c r="AX36" s="188"/>
      <c r="AY36" s="187"/>
    </row>
    <row r="37" spans="1:51" ht="15" customHeight="1">
      <c r="A37" s="102">
        <v>25</v>
      </c>
      <c r="B37" s="365" t="s">
        <v>38</v>
      </c>
      <c r="C37" s="408">
        <v>2</v>
      </c>
      <c r="D37" s="193">
        <v>15</v>
      </c>
      <c r="E37" s="180"/>
      <c r="F37" s="180"/>
      <c r="G37" s="180"/>
      <c r="H37" s="180">
        <v>15</v>
      </c>
      <c r="I37" s="180"/>
      <c r="J37" s="181"/>
      <c r="K37" s="180"/>
      <c r="L37" s="180"/>
      <c r="M37" s="180"/>
      <c r="N37" s="180"/>
      <c r="O37" s="182"/>
      <c r="P37" s="183"/>
      <c r="Q37" s="181"/>
      <c r="R37" s="180"/>
      <c r="S37" s="180"/>
      <c r="T37" s="180"/>
      <c r="U37" s="195"/>
      <c r="V37" s="191"/>
      <c r="W37" s="183"/>
      <c r="X37" s="179"/>
      <c r="Y37" s="180"/>
      <c r="Z37" s="180"/>
      <c r="AA37" s="180"/>
      <c r="AB37" s="184"/>
      <c r="AC37" s="182"/>
      <c r="AD37" s="186"/>
      <c r="AE37" s="181"/>
      <c r="AF37" s="180"/>
      <c r="AG37" s="180"/>
      <c r="AH37" s="180"/>
      <c r="AI37" s="184"/>
      <c r="AJ37" s="185"/>
      <c r="AK37" s="187"/>
      <c r="AL37" s="179"/>
      <c r="AM37" s="180"/>
      <c r="AN37" s="180"/>
      <c r="AO37" s="180">
        <v>15</v>
      </c>
      <c r="AP37" s="184"/>
      <c r="AQ37" s="182" t="s">
        <v>34</v>
      </c>
      <c r="AR37" s="186">
        <v>2</v>
      </c>
      <c r="AS37" s="181"/>
      <c r="AT37" s="180"/>
      <c r="AU37" s="180"/>
      <c r="AV37" s="180"/>
      <c r="AW37" s="180"/>
      <c r="AX37" s="188"/>
      <c r="AY37" s="187"/>
    </row>
    <row r="38" spans="1:51" ht="13.5" customHeight="1">
      <c r="A38" s="102">
        <v>26</v>
      </c>
      <c r="B38" s="110" t="s">
        <v>148</v>
      </c>
      <c r="C38" s="408">
        <f>SUM(AR38)</f>
        <v>2</v>
      </c>
      <c r="D38" s="406">
        <v>45</v>
      </c>
      <c r="E38" s="196">
        <v>15</v>
      </c>
      <c r="F38" s="196"/>
      <c r="G38" s="189"/>
      <c r="H38" s="196">
        <v>30</v>
      </c>
      <c r="I38" s="196"/>
      <c r="J38" s="197"/>
      <c r="K38" s="196"/>
      <c r="L38" s="189"/>
      <c r="M38" s="196"/>
      <c r="N38" s="196"/>
      <c r="O38" s="190"/>
      <c r="P38" s="198"/>
      <c r="Q38" s="197"/>
      <c r="R38" s="189"/>
      <c r="S38" s="196"/>
      <c r="T38" s="189"/>
      <c r="U38" s="195"/>
      <c r="V38" s="191"/>
      <c r="W38" s="194"/>
      <c r="X38" s="200"/>
      <c r="Y38" s="196"/>
      <c r="Z38" s="196"/>
      <c r="AA38" s="196"/>
      <c r="AB38" s="189"/>
      <c r="AC38" s="190"/>
      <c r="AD38" s="186"/>
      <c r="AE38" s="181"/>
      <c r="AF38" s="180"/>
      <c r="AG38" s="180"/>
      <c r="AH38" s="180"/>
      <c r="AI38" s="184"/>
      <c r="AJ38" s="185"/>
      <c r="AK38" s="187"/>
      <c r="AL38" s="179">
        <v>15</v>
      </c>
      <c r="AM38" s="180"/>
      <c r="AN38" s="180"/>
      <c r="AO38" s="180">
        <v>30</v>
      </c>
      <c r="AP38" s="184"/>
      <c r="AQ38" s="182" t="s">
        <v>31</v>
      </c>
      <c r="AR38" s="186">
        <v>2</v>
      </c>
      <c r="AS38" s="181"/>
      <c r="AT38" s="180"/>
      <c r="AU38" s="180"/>
      <c r="AV38" s="180"/>
      <c r="AW38" s="180"/>
      <c r="AX38" s="188"/>
      <c r="AY38" s="187"/>
    </row>
    <row r="39" spans="1:51" s="439" customFormat="1" ht="15" customHeight="1" thickBot="1">
      <c r="A39" s="621"/>
      <c r="B39" s="622" t="s">
        <v>94</v>
      </c>
      <c r="C39" s="597">
        <f>C12+C13+C14+C15+C16+C17+C18+C19+C21+C22+C23+C24+C25+C26+C27+C28+C29+C30+C31+C32+C33+C34+C35+C36+C37+C38</f>
        <v>78</v>
      </c>
      <c r="D39" s="111">
        <f>D12+D13+D14+D15+D16+D17+D18+D19+D21+D22+D23+D24+D25+D26+D27+D28+D29+D30+D31+D32+D33+D34+D35+D36+D37+D38</f>
        <v>1110</v>
      </c>
      <c r="E39" s="623">
        <f>E12+E13+E14+E15+E16+E17+E18+E19+E21+E22+E23+E24+E25+E26+E27+E28+E29+E30+E31+E32+E33+E34+E35+E36+E37+E38</f>
        <v>405</v>
      </c>
      <c r="F39" s="623">
        <f>SUM(F12:F19,F21:F38)</f>
        <v>150</v>
      </c>
      <c r="G39" s="623">
        <v>0</v>
      </c>
      <c r="H39" s="623">
        <f>H13+H16+H21+H22+H23+H24+H25+H26+H27+H28+H29+H30+H31+H32+H33+H34+H35+H36+H37+H38</f>
        <v>555</v>
      </c>
      <c r="I39" s="623">
        <f>SUM(I12:I19,I21:I38)</f>
        <v>0</v>
      </c>
      <c r="J39" s="624">
        <f>J12+J21+J23+J24+J25</f>
        <v>120</v>
      </c>
      <c r="K39" s="623">
        <f>SUM(K12:K19,K21:K38)</f>
        <v>30</v>
      </c>
      <c r="L39" s="623">
        <f>SUM(L12:L19,L21:L38)</f>
        <v>0</v>
      </c>
      <c r="M39" s="623">
        <f>M13+M21+M22+M24</f>
        <v>105</v>
      </c>
      <c r="N39" s="623">
        <v>0</v>
      </c>
      <c r="O39" s="625"/>
      <c r="P39" s="626">
        <f>SUM(P12:P19,P21:P38)</f>
        <v>18</v>
      </c>
      <c r="Q39" s="624">
        <f>Q12+Q13+Q15+Q14+Q16+Q17+Q18+Q19+Q21+Q22+Q23+Q24+Q25+Q26+Q27+Q28+Q29+Q30+Q31+Q32+Q33+Q34+Q35+Q36+Q37+Q38</f>
        <v>75</v>
      </c>
      <c r="R39" s="623">
        <f>SUM(R12:R19,R21:R38)</f>
        <v>75</v>
      </c>
      <c r="S39" s="623">
        <f>SUM(S12:S19,S21:S38)</f>
        <v>0</v>
      </c>
      <c r="T39" s="623">
        <f>T23+T26</f>
        <v>60</v>
      </c>
      <c r="U39" s="627">
        <f>SUM(U12:U19,U21:U38)</f>
        <v>0</v>
      </c>
      <c r="V39" s="628"/>
      <c r="W39" s="626">
        <f>W14+W15+W18+W23+W27+W26</f>
        <v>15</v>
      </c>
      <c r="X39" s="111">
        <f>X12+X13+X14+X15+X16+X17+X18+X19+X21+X23+X24+X25+X22+X26+X27+X28+X29+X30+X31+X32+X33+X34+X35+X36+X37+X38</f>
        <v>105</v>
      </c>
      <c r="Y39" s="623">
        <f>SUM(Y21:Y38)</f>
        <v>15</v>
      </c>
      <c r="Z39" s="623">
        <f>SUM(Z12:Z19,Z21:Z38)</f>
        <v>0</v>
      </c>
      <c r="AA39" s="623">
        <f>AA12+AA13+AA14+AA15+AA16+AA17+AA18+AA19+AA21+AA22+AA23+AA24+AA25+AA26+AA28+AA27+AA29+AA30+AA31+AA32+AA34+AA33+AA35+AA36+AA37+AA38</f>
        <v>150</v>
      </c>
      <c r="AB39" s="625">
        <f>SUM(AB12:AB19,AB21:AB38)</f>
        <v>0</v>
      </c>
      <c r="AC39" s="625"/>
      <c r="AD39" s="111">
        <f>SUM(AD12:AD19,AD21:AD38)</f>
        <v>18</v>
      </c>
      <c r="AE39" s="624">
        <f>SUM(AE12:AE19,AE21:AE38)</f>
        <v>30</v>
      </c>
      <c r="AF39" s="623">
        <f>SUM(AF21:AF38)</f>
        <v>15</v>
      </c>
      <c r="AG39" s="623">
        <f>SUM(AG12:AG19,AG21:AG38)</f>
        <v>0</v>
      </c>
      <c r="AH39" s="623">
        <f>AH23+AH32+AH33+AH34+AH35</f>
        <v>135</v>
      </c>
      <c r="AI39" s="625">
        <f>SUM(AI12:AI19,AI21:AI38)</f>
        <v>0</v>
      </c>
      <c r="AJ39" s="629"/>
      <c r="AK39" s="630">
        <f>SUM(AK21:AK38)</f>
        <v>14</v>
      </c>
      <c r="AL39" s="111">
        <f>SUM(AL21:AL38)</f>
        <v>75</v>
      </c>
      <c r="AM39" s="623">
        <f>SUM(AM21:AM38)</f>
        <v>15</v>
      </c>
      <c r="AN39" s="623">
        <f>SUM(AN12:AN19,AN21:AN38)</f>
        <v>0</v>
      </c>
      <c r="AO39" s="623">
        <f>SUM(AO21:AO38)</f>
        <v>75</v>
      </c>
      <c r="AP39" s="625">
        <f>SUM(AP12:AP19,AP21:AP38)</f>
        <v>0</v>
      </c>
      <c r="AQ39" s="625"/>
      <c r="AR39" s="111">
        <f>SUM(AR21:AR38)</f>
        <v>10</v>
      </c>
      <c r="AS39" s="624">
        <f>SUM(AS12:AS19,AS21:AS38)</f>
        <v>0</v>
      </c>
      <c r="AT39" s="623">
        <f>SUM(AT12:AT19,AT21:AT38)</f>
        <v>0</v>
      </c>
      <c r="AU39" s="623">
        <f>SUM(AU12:AU19,AU21:AU38)</f>
        <v>0</v>
      </c>
      <c r="AV39" s="623">
        <f>SUM(AV12:AV19,AV21:AV38)</f>
        <v>30</v>
      </c>
      <c r="AW39" s="623">
        <f>SUM(AW12:AW187)</f>
        <v>0</v>
      </c>
      <c r="AX39" s="623"/>
      <c r="AY39" s="630">
        <f>SUM(AY12:AY19,AY21:AY38)</f>
        <v>3</v>
      </c>
    </row>
    <row r="40" spans="1:51" ht="15" customHeight="1" thickBot="1">
      <c r="A40" s="382"/>
      <c r="B40" s="898" t="s">
        <v>162</v>
      </c>
      <c r="C40" s="899"/>
      <c r="D40" s="900"/>
      <c r="E40" s="900"/>
      <c r="F40" s="900"/>
      <c r="G40" s="900"/>
      <c r="H40" s="900"/>
      <c r="I40" s="900"/>
      <c r="J40" s="900"/>
      <c r="K40" s="900"/>
      <c r="L40" s="900"/>
      <c r="M40" s="900"/>
      <c r="N40" s="900"/>
      <c r="O40" s="900"/>
      <c r="P40" s="900"/>
      <c r="Q40" s="900"/>
      <c r="R40" s="900"/>
      <c r="S40" s="900"/>
      <c r="T40" s="900"/>
      <c r="U40" s="900"/>
      <c r="V40" s="900"/>
      <c r="W40" s="900"/>
      <c r="X40" s="900"/>
      <c r="Y40" s="900"/>
      <c r="Z40" s="900"/>
      <c r="AA40" s="900"/>
      <c r="AB40" s="900"/>
      <c r="AC40" s="900"/>
      <c r="AD40" s="900"/>
      <c r="AE40" s="900"/>
      <c r="AF40" s="900"/>
      <c r="AG40" s="900"/>
      <c r="AH40" s="900"/>
      <c r="AI40" s="900"/>
      <c r="AJ40" s="900"/>
      <c r="AK40" s="900"/>
      <c r="AL40" s="900"/>
      <c r="AM40" s="900"/>
      <c r="AN40" s="900"/>
      <c r="AO40" s="900"/>
      <c r="AP40" s="900"/>
      <c r="AQ40" s="900"/>
      <c r="AR40" s="900"/>
      <c r="AS40" s="900"/>
      <c r="AT40" s="900"/>
      <c r="AU40" s="900"/>
      <c r="AV40" s="900"/>
      <c r="AW40" s="900"/>
      <c r="AX40" s="900"/>
      <c r="AY40" s="901"/>
    </row>
    <row r="41" spans="1:51" ht="12" customHeight="1">
      <c r="A41" s="176">
        <v>27</v>
      </c>
      <c r="B41" s="291" t="s">
        <v>164</v>
      </c>
      <c r="C41" s="410">
        <v>1</v>
      </c>
      <c r="D41" s="292">
        <v>15</v>
      </c>
      <c r="E41" s="97">
        <v>15</v>
      </c>
      <c r="F41" s="98"/>
      <c r="G41" s="98"/>
      <c r="H41" s="99"/>
      <c r="I41" s="293"/>
      <c r="J41" s="102"/>
      <c r="K41" s="98"/>
      <c r="L41" s="98"/>
      <c r="M41" s="98"/>
      <c r="N41" s="99"/>
      <c r="O41" s="103"/>
      <c r="P41" s="101"/>
      <c r="Q41" s="102"/>
      <c r="R41" s="98"/>
      <c r="S41" s="98"/>
      <c r="T41" s="98"/>
      <c r="U41" s="99"/>
      <c r="V41" s="100"/>
      <c r="W41" s="108"/>
      <c r="X41" s="102">
        <v>15</v>
      </c>
      <c r="Y41" s="98"/>
      <c r="Z41" s="98"/>
      <c r="AA41" s="98"/>
      <c r="AB41" s="99"/>
      <c r="AC41" s="103" t="s">
        <v>34</v>
      </c>
      <c r="AD41" s="101">
        <v>1</v>
      </c>
      <c r="AE41" s="102"/>
      <c r="AF41" s="98"/>
      <c r="AG41" s="98"/>
      <c r="AH41" s="98"/>
      <c r="AI41" s="99"/>
      <c r="AJ41" s="100"/>
      <c r="AK41" s="108"/>
      <c r="AL41" s="98"/>
      <c r="AM41" s="98"/>
      <c r="AN41" s="99"/>
      <c r="AO41" s="293"/>
      <c r="AP41" s="98"/>
      <c r="AQ41" s="100"/>
      <c r="AR41" s="101"/>
      <c r="AS41" s="102"/>
      <c r="AT41" s="98"/>
      <c r="AU41" s="98"/>
      <c r="AV41" s="98"/>
      <c r="AW41" s="98"/>
      <c r="AX41" s="105"/>
      <c r="AY41" s="104"/>
    </row>
    <row r="42" spans="1:51" ht="12" customHeight="1">
      <c r="A42" s="102">
        <v>28</v>
      </c>
      <c r="B42" s="151" t="s">
        <v>165</v>
      </c>
      <c r="C42" s="411">
        <v>1</v>
      </c>
      <c r="D42" s="294">
        <v>15</v>
      </c>
      <c r="E42" s="97">
        <v>15</v>
      </c>
      <c r="F42" s="98"/>
      <c r="G42" s="98"/>
      <c r="H42" s="99"/>
      <c r="I42" s="293"/>
      <c r="J42" s="102"/>
      <c r="K42" s="98"/>
      <c r="L42" s="98"/>
      <c r="M42" s="98"/>
      <c r="N42" s="99"/>
      <c r="O42" s="103"/>
      <c r="P42" s="101"/>
      <c r="Q42" s="102"/>
      <c r="R42" s="98"/>
      <c r="S42" s="98"/>
      <c r="T42" s="98"/>
      <c r="U42" s="99"/>
      <c r="V42" s="100"/>
      <c r="W42" s="108"/>
      <c r="X42" s="102">
        <v>15</v>
      </c>
      <c r="Y42" s="98"/>
      <c r="Z42" s="98"/>
      <c r="AA42" s="98"/>
      <c r="AB42" s="99"/>
      <c r="AC42" s="103" t="s">
        <v>31</v>
      </c>
      <c r="AD42" s="101">
        <v>1</v>
      </c>
      <c r="AE42" s="102"/>
      <c r="AF42" s="98"/>
      <c r="AG42" s="98"/>
      <c r="AH42" s="98"/>
      <c r="AI42" s="99"/>
      <c r="AJ42" s="100"/>
      <c r="AK42" s="108"/>
      <c r="AL42" s="98"/>
      <c r="AM42" s="98"/>
      <c r="AN42" s="99"/>
      <c r="AO42" s="293"/>
      <c r="AP42" s="98"/>
      <c r="AQ42" s="100"/>
      <c r="AR42" s="101"/>
      <c r="AS42" s="102"/>
      <c r="AT42" s="98"/>
      <c r="AU42" s="98"/>
      <c r="AV42" s="98"/>
      <c r="AW42" s="98"/>
      <c r="AX42" s="105"/>
      <c r="AY42" s="104"/>
    </row>
    <row r="43" spans="1:51" ht="12" customHeight="1">
      <c r="A43" s="176">
        <v>29</v>
      </c>
      <c r="B43" s="151" t="s">
        <v>166</v>
      </c>
      <c r="C43" s="411">
        <v>3</v>
      </c>
      <c r="D43" s="294">
        <v>30</v>
      </c>
      <c r="E43" s="97">
        <v>30</v>
      </c>
      <c r="F43" s="98"/>
      <c r="G43" s="98"/>
      <c r="H43" s="99"/>
      <c r="I43" s="293"/>
      <c r="J43" s="102"/>
      <c r="K43" s="98"/>
      <c r="L43" s="98"/>
      <c r="M43" s="98"/>
      <c r="N43" s="99"/>
      <c r="O43" s="103"/>
      <c r="P43" s="101"/>
      <c r="Q43" s="102"/>
      <c r="R43" s="98"/>
      <c r="S43" s="98"/>
      <c r="T43" s="98"/>
      <c r="U43" s="99"/>
      <c r="V43" s="100"/>
      <c r="W43" s="108"/>
      <c r="X43" s="102"/>
      <c r="Y43" s="98"/>
      <c r="Z43" s="98"/>
      <c r="AA43" s="98"/>
      <c r="AB43" s="99"/>
      <c r="AC43" s="103"/>
      <c r="AD43" s="101"/>
      <c r="AE43" s="102">
        <v>30</v>
      </c>
      <c r="AF43" s="98"/>
      <c r="AG43" s="98"/>
      <c r="AH43" s="98"/>
      <c r="AI43" s="99"/>
      <c r="AJ43" s="100" t="s">
        <v>31</v>
      </c>
      <c r="AK43" s="108">
        <v>3</v>
      </c>
      <c r="AL43" s="98"/>
      <c r="AM43" s="98"/>
      <c r="AN43" s="99"/>
      <c r="AO43" s="99"/>
      <c r="AP43" s="98"/>
      <c r="AQ43" s="100"/>
      <c r="AR43" s="101"/>
      <c r="AS43" s="102"/>
      <c r="AT43" s="98"/>
      <c r="AU43" s="98"/>
      <c r="AV43" s="98"/>
      <c r="AW43" s="98"/>
      <c r="AX43" s="105"/>
      <c r="AY43" s="104"/>
    </row>
    <row r="44" spans="1:51" ht="12" customHeight="1">
      <c r="A44" s="176">
        <v>30</v>
      </c>
      <c r="B44" s="658" t="s">
        <v>167</v>
      </c>
      <c r="C44" s="411">
        <v>1</v>
      </c>
      <c r="D44" s="294">
        <v>15</v>
      </c>
      <c r="E44" s="97">
        <v>15</v>
      </c>
      <c r="F44" s="98"/>
      <c r="G44" s="98"/>
      <c r="H44" s="98"/>
      <c r="I44" s="98"/>
      <c r="J44" s="102"/>
      <c r="K44" s="98"/>
      <c r="L44" s="98"/>
      <c r="M44" s="98"/>
      <c r="N44" s="99"/>
      <c r="O44" s="103"/>
      <c r="P44" s="101"/>
      <c r="Q44" s="102"/>
      <c r="R44" s="98"/>
      <c r="S44" s="98"/>
      <c r="T44" s="98"/>
      <c r="U44" s="99"/>
      <c r="V44" s="100"/>
      <c r="W44" s="108"/>
      <c r="X44" s="97"/>
      <c r="Y44" s="98"/>
      <c r="Z44" s="98"/>
      <c r="AA44" s="98"/>
      <c r="AB44" s="99"/>
      <c r="AC44" s="100"/>
      <c r="AD44" s="101"/>
      <c r="AE44" s="102">
        <v>15</v>
      </c>
      <c r="AF44" s="98"/>
      <c r="AG44" s="98"/>
      <c r="AH44" s="98"/>
      <c r="AI44" s="99"/>
      <c r="AJ44" s="103" t="s">
        <v>34</v>
      </c>
      <c r="AK44" s="206">
        <v>1</v>
      </c>
      <c r="AL44" s="97"/>
      <c r="AM44" s="98"/>
      <c r="AN44" s="99"/>
      <c r="AO44" s="99"/>
      <c r="AP44" s="98"/>
      <c r="AQ44" s="100"/>
      <c r="AR44" s="101"/>
      <c r="AS44" s="102"/>
      <c r="AT44" s="98"/>
      <c r="AU44" s="98"/>
      <c r="AV44" s="98"/>
      <c r="AW44" s="98"/>
      <c r="AX44" s="105"/>
      <c r="AY44" s="104"/>
    </row>
    <row r="45" spans="1:51" ht="12" customHeight="1">
      <c r="A45" s="176">
        <v>31</v>
      </c>
      <c r="B45" s="276" t="s">
        <v>168</v>
      </c>
      <c r="C45" s="411">
        <v>1</v>
      </c>
      <c r="D45" s="174">
        <v>15</v>
      </c>
      <c r="E45" s="97"/>
      <c r="F45" s="98">
        <v>15</v>
      </c>
      <c r="G45" s="98"/>
      <c r="H45" s="98"/>
      <c r="I45" s="98"/>
      <c r="J45" s="102"/>
      <c r="K45" s="98"/>
      <c r="L45" s="98"/>
      <c r="M45" s="98"/>
      <c r="N45" s="99"/>
      <c r="O45" s="103"/>
      <c r="P45" s="101"/>
      <c r="Q45" s="102"/>
      <c r="R45" s="98"/>
      <c r="S45" s="98"/>
      <c r="T45" s="98"/>
      <c r="U45" s="99"/>
      <c r="V45" s="100"/>
      <c r="W45" s="108"/>
      <c r="X45" s="97"/>
      <c r="Y45" s="98"/>
      <c r="Z45" s="98"/>
      <c r="AA45" s="98"/>
      <c r="AB45" s="99"/>
      <c r="AC45" s="100"/>
      <c r="AD45" s="101"/>
      <c r="AE45" s="102"/>
      <c r="AF45" s="98"/>
      <c r="AG45" s="98"/>
      <c r="AH45" s="98"/>
      <c r="AI45" s="99"/>
      <c r="AJ45" s="103"/>
      <c r="AK45" s="104"/>
      <c r="AL45" s="97"/>
      <c r="AM45" s="98">
        <v>15</v>
      </c>
      <c r="AN45" s="98"/>
      <c r="AO45" s="98"/>
      <c r="AP45" s="99"/>
      <c r="AQ45" s="100" t="s">
        <v>34</v>
      </c>
      <c r="AR45" s="101">
        <v>1</v>
      </c>
      <c r="AS45" s="102"/>
      <c r="AT45" s="98"/>
      <c r="AU45" s="98"/>
      <c r="AV45" s="98"/>
      <c r="AW45" s="98"/>
      <c r="AX45" s="105"/>
      <c r="AY45" s="104"/>
    </row>
    <row r="46" spans="1:51" ht="12" customHeight="1">
      <c r="A46" s="102">
        <v>32</v>
      </c>
      <c r="B46" s="276" t="s">
        <v>169</v>
      </c>
      <c r="C46" s="411">
        <v>2</v>
      </c>
      <c r="D46" s="292">
        <v>30</v>
      </c>
      <c r="E46" s="97">
        <v>30</v>
      </c>
      <c r="F46" s="98"/>
      <c r="G46" s="98"/>
      <c r="H46" s="98"/>
      <c r="I46" s="98"/>
      <c r="J46" s="102"/>
      <c r="K46" s="98"/>
      <c r="L46" s="98"/>
      <c r="M46" s="98"/>
      <c r="N46" s="99"/>
      <c r="O46" s="103"/>
      <c r="P46" s="101"/>
      <c r="Q46" s="102"/>
      <c r="R46" s="98"/>
      <c r="S46" s="98"/>
      <c r="T46" s="98"/>
      <c r="U46" s="99"/>
      <c r="V46" s="100"/>
      <c r="W46" s="108"/>
      <c r="X46" s="97"/>
      <c r="Y46" s="98"/>
      <c r="Z46" s="98"/>
      <c r="AA46" s="98"/>
      <c r="AB46" s="99"/>
      <c r="AC46" s="100"/>
      <c r="AD46" s="101"/>
      <c r="AE46" s="102"/>
      <c r="AF46" s="98"/>
      <c r="AG46" s="98"/>
      <c r="AH46" s="98"/>
      <c r="AI46" s="99"/>
      <c r="AJ46" s="103"/>
      <c r="AK46" s="104"/>
      <c r="AL46" s="97"/>
      <c r="AM46" s="98"/>
      <c r="AN46" s="98"/>
      <c r="AO46" s="98"/>
      <c r="AP46" s="99"/>
      <c r="AQ46" s="100"/>
      <c r="AR46" s="101"/>
      <c r="AS46" s="102">
        <v>30</v>
      </c>
      <c r="AT46" s="98"/>
      <c r="AU46" s="98"/>
      <c r="AV46" s="98"/>
      <c r="AW46" s="98"/>
      <c r="AX46" s="105" t="s">
        <v>34</v>
      </c>
      <c r="AY46" s="104">
        <v>2</v>
      </c>
    </row>
    <row r="47" spans="1:51" ht="12" customHeight="1">
      <c r="A47" s="176">
        <v>33</v>
      </c>
      <c r="B47" s="151" t="s">
        <v>116</v>
      </c>
      <c r="C47" s="411">
        <v>9</v>
      </c>
      <c r="D47" s="294">
        <v>90</v>
      </c>
      <c r="E47" s="97"/>
      <c r="F47" s="98"/>
      <c r="G47" s="98"/>
      <c r="H47" s="98">
        <v>90</v>
      </c>
      <c r="I47" s="98"/>
      <c r="J47" s="102"/>
      <c r="K47" s="98"/>
      <c r="L47" s="98"/>
      <c r="M47" s="98"/>
      <c r="N47" s="99"/>
      <c r="O47" s="103"/>
      <c r="P47" s="101"/>
      <c r="Q47" s="102"/>
      <c r="R47" s="98"/>
      <c r="S47" s="98"/>
      <c r="T47" s="98"/>
      <c r="U47" s="99"/>
      <c r="V47" s="100"/>
      <c r="W47" s="108"/>
      <c r="X47" s="97"/>
      <c r="Y47" s="98"/>
      <c r="Z47" s="98"/>
      <c r="AA47" s="98">
        <v>30</v>
      </c>
      <c r="AB47" s="99"/>
      <c r="AC47" s="100" t="s">
        <v>34</v>
      </c>
      <c r="AD47" s="101">
        <v>4</v>
      </c>
      <c r="AE47" s="102"/>
      <c r="AF47" s="98"/>
      <c r="AG47" s="98"/>
      <c r="AH47" s="98">
        <v>30</v>
      </c>
      <c r="AI47" s="99"/>
      <c r="AJ47" s="103" t="s">
        <v>34</v>
      </c>
      <c r="AK47" s="104">
        <v>2</v>
      </c>
      <c r="AL47" s="97"/>
      <c r="AM47" s="98"/>
      <c r="AN47" s="98"/>
      <c r="AO47" s="98">
        <v>30</v>
      </c>
      <c r="AP47" s="99"/>
      <c r="AQ47" s="100" t="s">
        <v>31</v>
      </c>
      <c r="AR47" s="101">
        <v>3</v>
      </c>
      <c r="AS47" s="102"/>
      <c r="AT47" s="98"/>
      <c r="AU47" s="98"/>
      <c r="AV47" s="98"/>
      <c r="AW47" s="98"/>
      <c r="AX47" s="105"/>
      <c r="AY47" s="104"/>
    </row>
    <row r="48" spans="1:51" ht="12" customHeight="1">
      <c r="A48" s="102">
        <v>34</v>
      </c>
      <c r="B48" s="276" t="s">
        <v>117</v>
      </c>
      <c r="C48" s="418">
        <v>4</v>
      </c>
      <c r="D48" s="294">
        <v>60</v>
      </c>
      <c r="E48" s="295"/>
      <c r="F48" s="278"/>
      <c r="G48" s="278"/>
      <c r="H48" s="278">
        <v>60</v>
      </c>
      <c r="I48" s="296"/>
      <c r="J48" s="297"/>
      <c r="K48" s="278"/>
      <c r="L48" s="278"/>
      <c r="M48" s="278"/>
      <c r="N48" s="277"/>
      <c r="O48" s="298"/>
      <c r="P48" s="299"/>
      <c r="Q48" s="297"/>
      <c r="R48" s="277"/>
      <c r="S48" s="280"/>
      <c r="T48" s="280"/>
      <c r="U48" s="281"/>
      <c r="V48" s="284"/>
      <c r="W48" s="285"/>
      <c r="X48" s="286"/>
      <c r="Y48" s="280"/>
      <c r="Z48" s="280"/>
      <c r="AA48" s="280"/>
      <c r="AB48" s="281"/>
      <c r="AC48" s="284"/>
      <c r="AD48" s="283"/>
      <c r="AE48" s="279"/>
      <c r="AF48" s="280"/>
      <c r="AG48" s="280"/>
      <c r="AH48" s="280"/>
      <c r="AI48" s="281"/>
      <c r="AJ48" s="282"/>
      <c r="AK48" s="287"/>
      <c r="AL48" s="286"/>
      <c r="AM48" s="280"/>
      <c r="AN48" s="280"/>
      <c r="AO48" s="280">
        <v>30</v>
      </c>
      <c r="AP48" s="281"/>
      <c r="AQ48" s="284" t="s">
        <v>34</v>
      </c>
      <c r="AR48" s="283">
        <v>2</v>
      </c>
      <c r="AS48" s="279"/>
      <c r="AT48" s="280"/>
      <c r="AU48" s="280"/>
      <c r="AV48" s="280">
        <v>30</v>
      </c>
      <c r="AW48" s="280"/>
      <c r="AX48" s="288" t="s">
        <v>31</v>
      </c>
      <c r="AY48" s="287">
        <v>2</v>
      </c>
    </row>
    <row r="49" spans="1:51" s="641" customFormat="1" ht="12" customHeight="1">
      <c r="A49" s="631"/>
      <c r="B49" s="632" t="s">
        <v>118</v>
      </c>
      <c r="C49" s="633">
        <f>C41+C42+C43+C44+C45+C46+C47+C48</f>
        <v>22</v>
      </c>
      <c r="D49" s="634">
        <f aca="true" t="shared" si="0" ref="D49:I49">SUM(D41:D48)</f>
        <v>270</v>
      </c>
      <c r="E49" s="635">
        <f t="shared" si="0"/>
        <v>105</v>
      </c>
      <c r="F49" s="636">
        <f t="shared" si="0"/>
        <v>15</v>
      </c>
      <c r="G49" s="636">
        <f t="shared" si="0"/>
        <v>0</v>
      </c>
      <c r="H49" s="636">
        <f t="shared" si="0"/>
        <v>150</v>
      </c>
      <c r="I49" s="636">
        <f t="shared" si="0"/>
        <v>0</v>
      </c>
      <c r="J49" s="637">
        <v>0</v>
      </c>
      <c r="K49" s="636">
        <v>0</v>
      </c>
      <c r="L49" s="636">
        <v>0</v>
      </c>
      <c r="M49" s="636">
        <v>0</v>
      </c>
      <c r="N49" s="636">
        <v>0</v>
      </c>
      <c r="O49" s="634"/>
      <c r="P49" s="635">
        <v>0</v>
      </c>
      <c r="Q49" s="637">
        <v>0</v>
      </c>
      <c r="R49" s="638">
        <v>0</v>
      </c>
      <c r="S49" s="636">
        <v>0</v>
      </c>
      <c r="T49" s="636">
        <v>0</v>
      </c>
      <c r="U49" s="638">
        <v>0</v>
      </c>
      <c r="V49" s="634"/>
      <c r="W49" s="639">
        <v>0</v>
      </c>
      <c r="X49" s="635">
        <f>SUM(X41:X48)</f>
        <v>30</v>
      </c>
      <c r="Y49" s="636">
        <f>SUM(Y41:Y48)</f>
        <v>0</v>
      </c>
      <c r="Z49" s="636">
        <f>SUM(Z41:Z48)</f>
        <v>0</v>
      </c>
      <c r="AA49" s="636">
        <f>SUM(AA41:AA48)</f>
        <v>30</v>
      </c>
      <c r="AB49" s="638">
        <f>SUM(AB42:AB48)</f>
        <v>0</v>
      </c>
      <c r="AC49" s="638"/>
      <c r="AD49" s="635">
        <f aca="true" t="shared" si="1" ref="AD49:AI49">SUM(AD41:AD48)</f>
        <v>6</v>
      </c>
      <c r="AE49" s="637">
        <f t="shared" si="1"/>
        <v>45</v>
      </c>
      <c r="AF49" s="636">
        <f t="shared" si="1"/>
        <v>0</v>
      </c>
      <c r="AG49" s="636">
        <f t="shared" si="1"/>
        <v>0</v>
      </c>
      <c r="AH49" s="636">
        <f>SUM(AH41:AH48)</f>
        <v>30</v>
      </c>
      <c r="AI49" s="638">
        <f t="shared" si="1"/>
        <v>0</v>
      </c>
      <c r="AJ49" s="634"/>
      <c r="AK49" s="640">
        <f>SUM(AK41:AK48)</f>
        <v>6</v>
      </c>
      <c r="AL49" s="635">
        <f>SUM(AL41:AL48)</f>
        <v>0</v>
      </c>
      <c r="AM49" s="636">
        <f>SUM(AM41:AM48)</f>
        <v>15</v>
      </c>
      <c r="AN49" s="636">
        <f>SUM(AN41:AN48)</f>
        <v>0</v>
      </c>
      <c r="AO49" s="636">
        <f>SUM(AO41:AP48)</f>
        <v>60</v>
      </c>
      <c r="AP49" s="638">
        <f>SUM(AP41:AP48)</f>
        <v>0</v>
      </c>
      <c r="AQ49" s="638"/>
      <c r="AR49" s="635">
        <f aca="true" t="shared" si="2" ref="AR49:AW49">SUM(AR41:AR48)</f>
        <v>6</v>
      </c>
      <c r="AS49" s="637">
        <f t="shared" si="2"/>
        <v>30</v>
      </c>
      <c r="AT49" s="636">
        <f t="shared" si="2"/>
        <v>0</v>
      </c>
      <c r="AU49" s="636">
        <f t="shared" si="2"/>
        <v>0</v>
      </c>
      <c r="AV49" s="636">
        <f t="shared" si="2"/>
        <v>30</v>
      </c>
      <c r="AW49" s="636">
        <f t="shared" si="2"/>
        <v>0</v>
      </c>
      <c r="AX49" s="636"/>
      <c r="AY49" s="640">
        <f>SUM(AY41:AY48)</f>
        <v>4</v>
      </c>
    </row>
    <row r="50" spans="1:51" s="641" customFormat="1" ht="12" customHeight="1" thickBot="1">
      <c r="A50" s="911" t="s">
        <v>119</v>
      </c>
      <c r="B50" s="912"/>
      <c r="C50" s="642">
        <f>C39+C49</f>
        <v>100</v>
      </c>
      <c r="D50" s="643">
        <f>D39+D49</f>
        <v>1380</v>
      </c>
      <c r="E50" s="644">
        <f>SUM(E39,E49)</f>
        <v>510</v>
      </c>
      <c r="F50" s="645">
        <f>SUM(F39,F49)</f>
        <v>165</v>
      </c>
      <c r="G50" s="645">
        <f>SUM(G39,G49)</f>
        <v>0</v>
      </c>
      <c r="H50" s="645">
        <f>H39+H49</f>
        <v>705</v>
      </c>
      <c r="I50" s="645">
        <f>SUM(I12:I19,I21:I48)</f>
        <v>0</v>
      </c>
      <c r="J50" s="646">
        <f>J39+J49</f>
        <v>120</v>
      </c>
      <c r="K50" s="644">
        <f>K39+K49</f>
        <v>30</v>
      </c>
      <c r="L50" s="645">
        <f>SUM(L12:L19,L21:L48)</f>
        <v>0</v>
      </c>
      <c r="M50" s="645">
        <f>M39+M49</f>
        <v>105</v>
      </c>
      <c r="N50" s="645">
        <v>0</v>
      </c>
      <c r="O50" s="644"/>
      <c r="P50" s="647">
        <f>SUM(P39,P49)</f>
        <v>18</v>
      </c>
      <c r="Q50" s="646">
        <f>Q39+Q49</f>
        <v>75</v>
      </c>
      <c r="R50" s="644">
        <f>R12+R13+R14+R15+R16+R17+R19+R18+R21+R22+R23+R24+R25+R26+R27+R28+R29+R30+R31+R32+R33+R34+R35+R36+R37+R38</f>
        <v>75</v>
      </c>
      <c r="S50" s="645">
        <f>SUM(S12:S19,S21:S48)</f>
        <v>0</v>
      </c>
      <c r="T50" s="645">
        <f>T39+T49</f>
        <v>60</v>
      </c>
      <c r="U50" s="644">
        <f>SUM(U12:U19,U21:U48)</f>
        <v>0</v>
      </c>
      <c r="V50" s="643"/>
      <c r="W50" s="647">
        <f>SUM(W39,W49)</f>
        <v>15</v>
      </c>
      <c r="X50" s="643">
        <f>X39+X49</f>
        <v>135</v>
      </c>
      <c r="Y50" s="644">
        <f>Y39+Y49</f>
        <v>15</v>
      </c>
      <c r="Z50" s="645">
        <f>SUM(Z12:Z19,Z21:Z48)</f>
        <v>0</v>
      </c>
      <c r="AA50" s="645">
        <f>AA39+AA49</f>
        <v>180</v>
      </c>
      <c r="AB50" s="644">
        <f>SUM(AB12:AB19,AB21:AB48)</f>
        <v>0</v>
      </c>
      <c r="AC50" s="644"/>
      <c r="AD50" s="648">
        <f>SUM(AD39,AD49)</f>
        <v>24</v>
      </c>
      <c r="AE50" s="646">
        <f>AE39+AE49</f>
        <v>75</v>
      </c>
      <c r="AF50" s="644">
        <f>AF39+AF49</f>
        <v>15</v>
      </c>
      <c r="AG50" s="645">
        <f>SUM(AG12:AG19,AG21:AG48)</f>
        <v>0</v>
      </c>
      <c r="AH50" s="645">
        <f>AH39+AH49</f>
        <v>165</v>
      </c>
      <c r="AI50" s="644">
        <f>SUM(AI12:AI19,AI21:AI48)</f>
        <v>0</v>
      </c>
      <c r="AJ50" s="643"/>
      <c r="AK50" s="649">
        <f>SUM(AK39,AK55)</f>
        <v>20</v>
      </c>
      <c r="AL50" s="643">
        <f>AL39+AL49</f>
        <v>75</v>
      </c>
      <c r="AM50" s="644">
        <f>AM39+AM49</f>
        <v>30</v>
      </c>
      <c r="AN50" s="645">
        <f>SUM(AN12:AN19,AN21:AN48)</f>
        <v>0</v>
      </c>
      <c r="AO50" s="645">
        <f>AO39+AO49</f>
        <v>135</v>
      </c>
      <c r="AP50" s="644">
        <f>SUM(AP12:AP19,AP21:AP48)</f>
        <v>0</v>
      </c>
      <c r="AQ50" s="644"/>
      <c r="AR50" s="648">
        <f>SUM(AR39,AR49)</f>
        <v>16</v>
      </c>
      <c r="AS50" s="646">
        <f>SUM(AS41:AS48)</f>
        <v>30</v>
      </c>
      <c r="AT50" s="644">
        <f>SUM(AT12:AT19,AT21:AT48)</f>
        <v>0</v>
      </c>
      <c r="AU50" s="645">
        <f>SUM(AU12:AU19,AU21:AU48)</f>
        <v>0</v>
      </c>
      <c r="AV50" s="645">
        <f>AV39+AV49</f>
        <v>60</v>
      </c>
      <c r="AW50" s="645">
        <f>SUM(AW12:AW19,AW21:AW48)</f>
        <v>0</v>
      </c>
      <c r="AX50" s="645"/>
      <c r="AY50" s="649">
        <f>SUM(AY39,AY49)</f>
        <v>7</v>
      </c>
    </row>
    <row r="51" spans="1:51" ht="12" customHeight="1" thickBot="1">
      <c r="A51" s="913"/>
      <c r="B51" s="890"/>
      <c r="C51" s="890"/>
      <c r="D51" s="890"/>
      <c r="E51" s="890"/>
      <c r="F51" s="890"/>
      <c r="G51" s="890"/>
      <c r="H51" s="890"/>
      <c r="I51" s="890"/>
      <c r="J51" s="890"/>
      <c r="K51" s="890"/>
      <c r="L51" s="890"/>
      <c r="M51" s="890"/>
      <c r="N51" s="890"/>
      <c r="O51" s="890"/>
      <c r="P51" s="890"/>
      <c r="Q51" s="890"/>
      <c r="R51" s="890"/>
      <c r="S51" s="890"/>
      <c r="T51" s="890"/>
      <c r="U51" s="890"/>
      <c r="V51" s="890"/>
      <c r="W51" s="890"/>
      <c r="X51" s="890"/>
      <c r="Y51" s="890"/>
      <c r="Z51" s="890"/>
      <c r="AA51" s="890"/>
      <c r="AB51" s="890"/>
      <c r="AC51" s="890"/>
      <c r="AD51" s="890"/>
      <c r="AE51" s="890"/>
      <c r="AF51" s="890"/>
      <c r="AG51" s="890"/>
      <c r="AH51" s="890"/>
      <c r="AI51" s="890"/>
      <c r="AJ51" s="890"/>
      <c r="AK51" s="890"/>
      <c r="AL51" s="890"/>
      <c r="AM51" s="890"/>
      <c r="AN51" s="890"/>
      <c r="AO51" s="890"/>
      <c r="AP51" s="890"/>
      <c r="AQ51" s="890"/>
      <c r="AR51" s="890"/>
      <c r="AS51" s="890"/>
      <c r="AT51" s="890"/>
      <c r="AU51" s="890"/>
      <c r="AV51" s="890"/>
      <c r="AW51" s="890"/>
      <c r="AX51" s="890"/>
      <c r="AY51" s="914"/>
    </row>
    <row r="52" spans="1:51" ht="12" customHeight="1">
      <c r="A52" s="176">
        <v>35</v>
      </c>
      <c r="B52" s="235" t="s">
        <v>36</v>
      </c>
      <c r="C52" s="410">
        <v>8</v>
      </c>
      <c r="D52" s="427">
        <v>120</v>
      </c>
      <c r="E52" s="420"/>
      <c r="F52" s="420"/>
      <c r="G52" s="420"/>
      <c r="H52" s="420">
        <v>120</v>
      </c>
      <c r="I52" s="428"/>
      <c r="J52" s="419"/>
      <c r="K52" s="420"/>
      <c r="L52" s="420"/>
      <c r="M52" s="420"/>
      <c r="N52" s="420"/>
      <c r="O52" s="425"/>
      <c r="P52" s="424"/>
      <c r="Q52" s="419"/>
      <c r="R52" s="421"/>
      <c r="S52" s="421"/>
      <c r="T52" s="422"/>
      <c r="U52" s="422"/>
      <c r="V52" s="430"/>
      <c r="W52" s="431"/>
      <c r="X52" s="419"/>
      <c r="Y52" s="420"/>
      <c r="Z52" s="420"/>
      <c r="AA52" s="420">
        <v>30</v>
      </c>
      <c r="AB52" s="421"/>
      <c r="AC52" s="425" t="s">
        <v>34</v>
      </c>
      <c r="AD52" s="424">
        <v>2</v>
      </c>
      <c r="AE52" s="419"/>
      <c r="AF52" s="420"/>
      <c r="AG52" s="420"/>
      <c r="AH52" s="420">
        <v>30</v>
      </c>
      <c r="AI52" s="421"/>
      <c r="AJ52" s="423" t="s">
        <v>34</v>
      </c>
      <c r="AK52" s="426">
        <v>2</v>
      </c>
      <c r="AL52" s="419"/>
      <c r="AM52" s="420"/>
      <c r="AN52" s="420"/>
      <c r="AO52" s="421">
        <v>30</v>
      </c>
      <c r="AP52" s="422"/>
      <c r="AQ52" s="423" t="s">
        <v>34</v>
      </c>
      <c r="AR52" s="424">
        <v>2</v>
      </c>
      <c r="AS52" s="419"/>
      <c r="AT52" s="420"/>
      <c r="AU52" s="420"/>
      <c r="AV52" s="420">
        <v>30</v>
      </c>
      <c r="AW52" s="421"/>
      <c r="AX52" s="425" t="s">
        <v>31</v>
      </c>
      <c r="AY52" s="426">
        <v>2</v>
      </c>
    </row>
    <row r="53" spans="1:51" ht="12" customHeight="1">
      <c r="A53" s="150">
        <v>36</v>
      </c>
      <c r="B53" s="151" t="s">
        <v>197</v>
      </c>
      <c r="C53" s="222">
        <f>SUM(P53,W53,AD53,AK53,AR53,AY53)</f>
        <v>42</v>
      </c>
      <c r="D53" s="273">
        <f>SUM(M53,T53,AA53,AH53,AO53,AV53)</f>
        <v>480</v>
      </c>
      <c r="E53" s="106"/>
      <c r="F53" s="106"/>
      <c r="G53" s="106"/>
      <c r="H53" s="106">
        <v>480</v>
      </c>
      <c r="I53" s="207"/>
      <c r="J53" s="227"/>
      <c r="K53" s="160"/>
      <c r="L53" s="160"/>
      <c r="M53" s="160">
        <v>120</v>
      </c>
      <c r="N53" s="160"/>
      <c r="O53" s="107" t="s">
        <v>34</v>
      </c>
      <c r="P53" s="206">
        <v>12</v>
      </c>
      <c r="Q53" s="227"/>
      <c r="R53" s="160"/>
      <c r="S53" s="160"/>
      <c r="T53" s="160">
        <v>120</v>
      </c>
      <c r="U53" s="160"/>
      <c r="V53" s="107" t="s">
        <v>34</v>
      </c>
      <c r="W53" s="206">
        <v>12</v>
      </c>
      <c r="X53" s="227"/>
      <c r="Y53" s="160"/>
      <c r="Z53" s="160"/>
      <c r="AA53" s="160">
        <v>60</v>
      </c>
      <c r="AB53" s="160"/>
      <c r="AC53" s="107" t="s">
        <v>34</v>
      </c>
      <c r="AD53" s="206">
        <v>4</v>
      </c>
      <c r="AE53" s="227"/>
      <c r="AF53" s="160"/>
      <c r="AG53" s="160"/>
      <c r="AH53" s="160">
        <v>60</v>
      </c>
      <c r="AI53" s="160"/>
      <c r="AJ53" s="107" t="s">
        <v>34</v>
      </c>
      <c r="AK53" s="206">
        <v>4</v>
      </c>
      <c r="AL53" s="227"/>
      <c r="AM53" s="160"/>
      <c r="AN53" s="160"/>
      <c r="AO53" s="160">
        <v>90</v>
      </c>
      <c r="AP53" s="160"/>
      <c r="AQ53" s="107" t="s">
        <v>34</v>
      </c>
      <c r="AR53" s="215">
        <v>6</v>
      </c>
      <c r="AS53" s="227"/>
      <c r="AT53" s="160"/>
      <c r="AU53" s="160"/>
      <c r="AV53" s="160">
        <v>30</v>
      </c>
      <c r="AW53" s="160"/>
      <c r="AX53" s="107" t="s">
        <v>34</v>
      </c>
      <c r="AY53" s="215">
        <v>4</v>
      </c>
    </row>
    <row r="54" spans="1:51" ht="12" customHeight="1" thickBot="1">
      <c r="A54" s="152">
        <v>37</v>
      </c>
      <c r="B54" s="153" t="s">
        <v>156</v>
      </c>
      <c r="C54" s="154">
        <f>SUM(P54,W54,AD54,AK54,AR54,AY54)</f>
        <v>9</v>
      </c>
      <c r="D54" s="155">
        <f>SUM(E54:I54)</f>
        <v>60</v>
      </c>
      <c r="E54" s="98"/>
      <c r="F54" s="98"/>
      <c r="G54" s="98"/>
      <c r="H54" s="98"/>
      <c r="I54" s="429">
        <v>60</v>
      </c>
      <c r="J54" s="102"/>
      <c r="K54" s="98"/>
      <c r="L54" s="98"/>
      <c r="M54" s="98"/>
      <c r="N54" s="99"/>
      <c r="O54" s="103"/>
      <c r="P54" s="108"/>
      <c r="Q54" s="102"/>
      <c r="R54" s="98"/>
      <c r="S54" s="98"/>
      <c r="T54" s="98"/>
      <c r="U54" s="99"/>
      <c r="V54" s="100"/>
      <c r="W54" s="156"/>
      <c r="X54" s="102"/>
      <c r="Y54" s="98"/>
      <c r="Z54" s="98"/>
      <c r="AA54" s="98"/>
      <c r="AB54" s="99"/>
      <c r="AC54" s="100"/>
      <c r="AD54" s="108"/>
      <c r="AE54" s="102"/>
      <c r="AF54" s="98"/>
      <c r="AG54" s="98"/>
      <c r="AH54" s="98"/>
      <c r="AI54" s="157"/>
      <c r="AJ54" s="158"/>
      <c r="AK54" s="159"/>
      <c r="AL54" s="102"/>
      <c r="AM54" s="98"/>
      <c r="AN54" s="98"/>
      <c r="AO54" s="98"/>
      <c r="AP54" s="99">
        <v>30</v>
      </c>
      <c r="AQ54" s="100" t="s">
        <v>34</v>
      </c>
      <c r="AR54" s="108">
        <v>4</v>
      </c>
      <c r="AS54" s="102"/>
      <c r="AT54" s="98"/>
      <c r="AU54" s="98"/>
      <c r="AV54" s="98"/>
      <c r="AW54" s="98">
        <v>30</v>
      </c>
      <c r="AX54" s="105" t="s">
        <v>34</v>
      </c>
      <c r="AY54" s="104">
        <v>5</v>
      </c>
    </row>
    <row r="55" spans="1:51" ht="12" customHeight="1" thickBot="1">
      <c r="A55" s="776" t="s">
        <v>97</v>
      </c>
      <c r="B55" s="777"/>
      <c r="C55" s="48">
        <f>C52+C53+C54</f>
        <v>59</v>
      </c>
      <c r="D55" s="49">
        <f aca="true" t="shared" si="3" ref="D55:N55">SUM(D52:D54)</f>
        <v>660</v>
      </c>
      <c r="E55" s="50">
        <f t="shared" si="3"/>
        <v>0</v>
      </c>
      <c r="F55" s="51">
        <f t="shared" si="3"/>
        <v>0</v>
      </c>
      <c r="G55" s="51">
        <f t="shared" si="3"/>
        <v>0</v>
      </c>
      <c r="H55" s="51">
        <f t="shared" si="3"/>
        <v>600</v>
      </c>
      <c r="I55" s="54">
        <f t="shared" si="3"/>
        <v>60</v>
      </c>
      <c r="J55" s="52">
        <f t="shared" si="3"/>
        <v>0</v>
      </c>
      <c r="K55" s="50">
        <f t="shared" si="3"/>
        <v>0</v>
      </c>
      <c r="L55" s="51">
        <f t="shared" si="3"/>
        <v>0</v>
      </c>
      <c r="M55" s="51">
        <f t="shared" si="3"/>
        <v>120</v>
      </c>
      <c r="N55" s="50">
        <f t="shared" si="3"/>
        <v>0</v>
      </c>
      <c r="O55" s="49"/>
      <c r="P55" s="53">
        <f aca="true" t="shared" si="4" ref="P55:U55">SUM(P52:P54)</f>
        <v>12</v>
      </c>
      <c r="Q55" s="52">
        <f t="shared" si="4"/>
        <v>0</v>
      </c>
      <c r="R55" s="50">
        <f t="shared" si="4"/>
        <v>0</v>
      </c>
      <c r="S55" s="51">
        <f t="shared" si="4"/>
        <v>0</v>
      </c>
      <c r="T55" s="51">
        <f t="shared" si="4"/>
        <v>120</v>
      </c>
      <c r="U55" s="50">
        <f t="shared" si="4"/>
        <v>0</v>
      </c>
      <c r="V55" s="50"/>
      <c r="W55" s="53">
        <f aca="true" t="shared" si="5" ref="W55:AB55">SUM(W52:W54)</f>
        <v>12</v>
      </c>
      <c r="X55" s="52">
        <f t="shared" si="5"/>
        <v>0</v>
      </c>
      <c r="Y55" s="50">
        <f t="shared" si="5"/>
        <v>0</v>
      </c>
      <c r="Z55" s="51">
        <f t="shared" si="5"/>
        <v>0</v>
      </c>
      <c r="AA55" s="51">
        <f t="shared" si="5"/>
        <v>90</v>
      </c>
      <c r="AB55" s="50">
        <f t="shared" si="5"/>
        <v>0</v>
      </c>
      <c r="AC55" s="50"/>
      <c r="AD55" s="53">
        <f aca="true" t="shared" si="6" ref="AD55:AI55">SUM(AD52:AD54)</f>
        <v>6</v>
      </c>
      <c r="AE55" s="52">
        <f t="shared" si="6"/>
        <v>0</v>
      </c>
      <c r="AF55" s="50">
        <f t="shared" si="6"/>
        <v>0</v>
      </c>
      <c r="AG55" s="51">
        <f t="shared" si="6"/>
        <v>0</v>
      </c>
      <c r="AH55" s="51">
        <f t="shared" si="6"/>
        <v>90</v>
      </c>
      <c r="AI55" s="50">
        <f t="shared" si="6"/>
        <v>0</v>
      </c>
      <c r="AJ55" s="49"/>
      <c r="AK55" s="54">
        <f aca="true" t="shared" si="7" ref="AK55:AP55">SUM(AK52:AK54)</f>
        <v>6</v>
      </c>
      <c r="AL55" s="52">
        <f t="shared" si="7"/>
        <v>0</v>
      </c>
      <c r="AM55" s="50">
        <f t="shared" si="7"/>
        <v>0</v>
      </c>
      <c r="AN55" s="51">
        <f t="shared" si="7"/>
        <v>0</v>
      </c>
      <c r="AO55" s="51">
        <f t="shared" si="7"/>
        <v>120</v>
      </c>
      <c r="AP55" s="50">
        <f t="shared" si="7"/>
        <v>30</v>
      </c>
      <c r="AQ55" s="50"/>
      <c r="AR55" s="53">
        <f aca="true" t="shared" si="8" ref="AR55:AW55">SUM(AR52:AR54)</f>
        <v>12</v>
      </c>
      <c r="AS55" s="52">
        <f t="shared" si="8"/>
        <v>0</v>
      </c>
      <c r="AT55" s="50">
        <f t="shared" si="8"/>
        <v>0</v>
      </c>
      <c r="AU55" s="51">
        <f t="shared" si="8"/>
        <v>0</v>
      </c>
      <c r="AV55" s="51">
        <f t="shared" si="8"/>
        <v>60</v>
      </c>
      <c r="AW55" s="51">
        <f t="shared" si="8"/>
        <v>30</v>
      </c>
      <c r="AX55" s="51"/>
      <c r="AY55" s="54">
        <f>SUM(AY52:AY54)</f>
        <v>11</v>
      </c>
    </row>
    <row r="56" spans="1:51" ht="12" customHeight="1" thickBot="1">
      <c r="A56" s="769" t="s">
        <v>120</v>
      </c>
      <c r="B56" s="770"/>
      <c r="C56" s="22">
        <f>C50+C55</f>
        <v>159</v>
      </c>
      <c r="D56" s="23">
        <f>D50+D55</f>
        <v>2040</v>
      </c>
      <c r="E56" s="24">
        <f aca="true" t="shared" si="9" ref="E56:N56">SUM(E50,E55)</f>
        <v>510</v>
      </c>
      <c r="F56" s="25">
        <f t="shared" si="9"/>
        <v>165</v>
      </c>
      <c r="G56" s="25">
        <f t="shared" si="9"/>
        <v>0</v>
      </c>
      <c r="H56" s="25">
        <f t="shared" si="9"/>
        <v>1305</v>
      </c>
      <c r="I56" s="29">
        <f t="shared" si="9"/>
        <v>60</v>
      </c>
      <c r="J56" s="26">
        <f t="shared" si="9"/>
        <v>120</v>
      </c>
      <c r="K56" s="24">
        <f t="shared" si="9"/>
        <v>30</v>
      </c>
      <c r="L56" s="25">
        <f t="shared" si="9"/>
        <v>0</v>
      </c>
      <c r="M56" s="25">
        <f t="shared" si="9"/>
        <v>225</v>
      </c>
      <c r="N56" s="24">
        <f t="shared" si="9"/>
        <v>0</v>
      </c>
      <c r="O56" s="23"/>
      <c r="P56" s="28">
        <f aca="true" t="shared" si="10" ref="P56:U56">SUM(P50,P55)</f>
        <v>30</v>
      </c>
      <c r="Q56" s="26">
        <f t="shared" si="10"/>
        <v>75</v>
      </c>
      <c r="R56" s="24">
        <f t="shared" si="10"/>
        <v>75</v>
      </c>
      <c r="S56" s="25">
        <f t="shared" si="10"/>
        <v>0</v>
      </c>
      <c r="T56" s="25">
        <f t="shared" si="10"/>
        <v>180</v>
      </c>
      <c r="U56" s="24">
        <f t="shared" si="10"/>
        <v>0</v>
      </c>
      <c r="V56" s="24"/>
      <c r="W56" s="28">
        <f aca="true" t="shared" si="11" ref="W56:AB56">SUM(W50,W55)</f>
        <v>27</v>
      </c>
      <c r="X56" s="26">
        <f t="shared" si="11"/>
        <v>135</v>
      </c>
      <c r="Y56" s="24">
        <f t="shared" si="11"/>
        <v>15</v>
      </c>
      <c r="Z56" s="25">
        <f t="shared" si="11"/>
        <v>0</v>
      </c>
      <c r="AA56" s="25">
        <f>AA39+AA49+AA55</f>
        <v>270</v>
      </c>
      <c r="AB56" s="24">
        <f t="shared" si="11"/>
        <v>0</v>
      </c>
      <c r="AC56" s="24"/>
      <c r="AD56" s="28">
        <f aca="true" t="shared" si="12" ref="AD56:AI56">SUM(AD50,AD55)</f>
        <v>30</v>
      </c>
      <c r="AE56" s="26">
        <f t="shared" si="12"/>
        <v>75</v>
      </c>
      <c r="AF56" s="24">
        <f t="shared" si="12"/>
        <v>15</v>
      </c>
      <c r="AG56" s="25">
        <f t="shared" si="12"/>
        <v>0</v>
      </c>
      <c r="AH56" s="25">
        <f>AH50+AH55</f>
        <v>255</v>
      </c>
      <c r="AI56" s="24">
        <f t="shared" si="12"/>
        <v>0</v>
      </c>
      <c r="AJ56" s="23"/>
      <c r="AK56" s="29">
        <f aca="true" t="shared" si="13" ref="AK56:AP56">SUM(AK50,AK55)</f>
        <v>26</v>
      </c>
      <c r="AL56" s="26">
        <f t="shared" si="13"/>
        <v>75</v>
      </c>
      <c r="AM56" s="24">
        <f t="shared" si="13"/>
        <v>30</v>
      </c>
      <c r="AN56" s="25">
        <f t="shared" si="13"/>
        <v>0</v>
      </c>
      <c r="AO56" s="25">
        <f>AO50+AO55</f>
        <v>255</v>
      </c>
      <c r="AP56" s="24">
        <f t="shared" si="13"/>
        <v>30</v>
      </c>
      <c r="AQ56" s="24"/>
      <c r="AR56" s="28">
        <f aca="true" t="shared" si="14" ref="AR56:AW56">SUM(AR50,AR55)</f>
        <v>28</v>
      </c>
      <c r="AS56" s="26">
        <f t="shared" si="14"/>
        <v>30</v>
      </c>
      <c r="AT56" s="24">
        <f t="shared" si="14"/>
        <v>0</v>
      </c>
      <c r="AU56" s="25">
        <f t="shared" si="14"/>
        <v>0</v>
      </c>
      <c r="AV56" s="25">
        <f>AV39+AV49+AV55</f>
        <v>120</v>
      </c>
      <c r="AW56" s="25">
        <f t="shared" si="14"/>
        <v>30</v>
      </c>
      <c r="AX56" s="25"/>
      <c r="AY56" s="29">
        <f>SUM(AY50,AY55)</f>
        <v>18</v>
      </c>
    </row>
    <row r="57" spans="1:51" ht="12" customHeight="1" thickBot="1">
      <c r="A57" s="771" t="s">
        <v>10</v>
      </c>
      <c r="B57" s="772"/>
      <c r="C57" s="772"/>
      <c r="D57" s="772"/>
      <c r="E57" s="772"/>
      <c r="F57" s="772"/>
      <c r="G57" s="772"/>
      <c r="H57" s="772"/>
      <c r="I57" s="772"/>
      <c r="J57" s="773">
        <f>J56+K56+L56+M56+N56</f>
        <v>375</v>
      </c>
      <c r="K57" s="774"/>
      <c r="L57" s="774"/>
      <c r="M57" s="774"/>
      <c r="N57" s="774"/>
      <c r="O57" s="774"/>
      <c r="P57" s="775"/>
      <c r="Q57" s="773">
        <f>Q56+R56+S56+T56+U56</f>
        <v>330</v>
      </c>
      <c r="R57" s="774"/>
      <c r="S57" s="774"/>
      <c r="T57" s="774"/>
      <c r="U57" s="774"/>
      <c r="V57" s="774"/>
      <c r="W57" s="774"/>
      <c r="X57" s="774">
        <f>SUM(X56,Y56,Z56,AA56,AB56)</f>
        <v>420</v>
      </c>
      <c r="Y57" s="774"/>
      <c r="Z57" s="774"/>
      <c r="AA57" s="774"/>
      <c r="AB57" s="774"/>
      <c r="AC57" s="774"/>
      <c r="AD57" s="775"/>
      <c r="AE57" s="773">
        <f>SUM(AE56,AF56,AG56,AH56,AI56)</f>
        <v>345</v>
      </c>
      <c r="AF57" s="774"/>
      <c r="AG57" s="774"/>
      <c r="AH57" s="774"/>
      <c r="AI57" s="774"/>
      <c r="AJ57" s="774"/>
      <c r="AK57" s="775"/>
      <c r="AL57" s="773">
        <f>AL56+AM56+AN56+AO56+AP56+AQ56</f>
        <v>390</v>
      </c>
      <c r="AM57" s="774"/>
      <c r="AN57" s="774"/>
      <c r="AO57" s="774"/>
      <c r="AP57" s="774"/>
      <c r="AQ57" s="774"/>
      <c r="AR57" s="775"/>
      <c r="AS57" s="774">
        <f>SUM(AS56,AT56,AU56,AV56,AW56)</f>
        <v>150</v>
      </c>
      <c r="AT57" s="774"/>
      <c r="AU57" s="774"/>
      <c r="AV57" s="774"/>
      <c r="AW57" s="774"/>
      <c r="AX57" s="774"/>
      <c r="AY57" s="775"/>
    </row>
    <row r="58" spans="1:51" ht="15.75" customHeight="1" thickBot="1">
      <c r="A58" s="384"/>
      <c r="B58" s="369" t="s">
        <v>22</v>
      </c>
      <c r="C58" s="270">
        <v>4</v>
      </c>
      <c r="D58" s="688" t="s">
        <v>203</v>
      </c>
      <c r="E58" s="778"/>
      <c r="F58" s="778"/>
      <c r="G58" s="778"/>
      <c r="H58" s="778"/>
      <c r="I58" s="779"/>
      <c r="J58" s="269"/>
      <c r="K58" s="371"/>
      <c r="L58" s="372"/>
      <c r="M58" s="372"/>
      <c r="N58" s="372"/>
      <c r="O58" s="372"/>
      <c r="P58" s="373"/>
      <c r="Q58" s="269"/>
      <c r="R58" s="371"/>
      <c r="S58" s="372"/>
      <c r="T58" s="372"/>
      <c r="U58" s="372"/>
      <c r="V58" s="372"/>
      <c r="W58" s="373"/>
      <c r="X58" s="269"/>
      <c r="Y58" s="371"/>
      <c r="Z58" s="372"/>
      <c r="AA58" s="372"/>
      <c r="AB58" s="372"/>
      <c r="AC58" s="372"/>
      <c r="AD58" s="373"/>
      <c r="AE58" s="301">
        <v>4</v>
      </c>
      <c r="AF58" s="686">
        <v>90</v>
      </c>
      <c r="AG58" s="686"/>
      <c r="AH58" s="686"/>
      <c r="AI58" s="686"/>
      <c r="AJ58" s="686"/>
      <c r="AK58" s="687"/>
      <c r="AL58" s="301"/>
      <c r="AM58" s="684"/>
      <c r="AN58" s="684"/>
      <c r="AO58" s="684"/>
      <c r="AP58" s="684"/>
      <c r="AQ58" s="684"/>
      <c r="AR58" s="685"/>
      <c r="AS58" s="269"/>
      <c r="AT58" s="371"/>
      <c r="AU58" s="372"/>
      <c r="AV58" s="372"/>
      <c r="AW58" s="372"/>
      <c r="AX58" s="372"/>
      <c r="AY58" s="373"/>
    </row>
    <row r="59" spans="1:51" ht="17.25" customHeight="1" thickBot="1">
      <c r="A59" s="384"/>
      <c r="B59" s="268" t="s">
        <v>25</v>
      </c>
      <c r="C59" s="345">
        <v>6</v>
      </c>
      <c r="D59" s="374"/>
      <c r="E59" s="375"/>
      <c r="F59" s="375"/>
      <c r="G59" s="375"/>
      <c r="H59" s="375"/>
      <c r="I59" s="376"/>
      <c r="J59" s="269"/>
      <c r="K59" s="371"/>
      <c r="L59" s="372"/>
      <c r="M59" s="372"/>
      <c r="N59" s="372"/>
      <c r="O59" s="372"/>
      <c r="P59" s="373"/>
      <c r="Q59" s="269">
        <v>1</v>
      </c>
      <c r="R59" s="749" t="s">
        <v>92</v>
      </c>
      <c r="S59" s="686"/>
      <c r="T59" s="686"/>
      <c r="U59" s="686"/>
      <c r="V59" s="686"/>
      <c r="W59" s="687"/>
      <c r="X59" s="269"/>
      <c r="Y59" s="371"/>
      <c r="Z59" s="372"/>
      <c r="AA59" s="372"/>
      <c r="AB59" s="372"/>
      <c r="AC59" s="372"/>
      <c r="AD59" s="373"/>
      <c r="AE59" s="269"/>
      <c r="AF59" s="749"/>
      <c r="AG59" s="686"/>
      <c r="AH59" s="686"/>
      <c r="AI59" s="686"/>
      <c r="AJ59" s="686"/>
      <c r="AK59" s="687"/>
      <c r="AL59" s="269">
        <v>2</v>
      </c>
      <c r="AM59" s="749" t="s">
        <v>92</v>
      </c>
      <c r="AN59" s="686"/>
      <c r="AO59" s="686"/>
      <c r="AP59" s="686"/>
      <c r="AQ59" s="686"/>
      <c r="AR59" s="687"/>
      <c r="AS59" s="269">
        <v>3</v>
      </c>
      <c r="AT59" s="749" t="s">
        <v>93</v>
      </c>
      <c r="AU59" s="686"/>
      <c r="AV59" s="686"/>
      <c r="AW59" s="686"/>
      <c r="AX59" s="686"/>
      <c r="AY59" s="687"/>
    </row>
    <row r="60" spans="1:51" ht="21.75" customHeight="1" thickBot="1">
      <c r="A60" s="905" t="s">
        <v>27</v>
      </c>
      <c r="B60" s="906"/>
      <c r="C60" s="271">
        <v>2</v>
      </c>
      <c r="D60" s="907"/>
      <c r="E60" s="829"/>
      <c r="F60" s="829"/>
      <c r="G60" s="829"/>
      <c r="H60" s="829"/>
      <c r="I60" s="830"/>
      <c r="J60" s="750"/>
      <c r="K60" s="751"/>
      <c r="L60" s="751"/>
      <c r="M60" s="751"/>
      <c r="N60" s="751"/>
      <c r="O60" s="751"/>
      <c r="P60" s="752"/>
      <c r="Q60" s="673">
        <v>2</v>
      </c>
      <c r="R60" s="674"/>
      <c r="S60" s="674"/>
      <c r="T60" s="674"/>
      <c r="U60" s="674"/>
      <c r="V60" s="674"/>
      <c r="W60" s="675"/>
      <c r="X60" s="750"/>
      <c r="Y60" s="751"/>
      <c r="Z60" s="751"/>
      <c r="AA60" s="751"/>
      <c r="AB60" s="751"/>
      <c r="AC60" s="751"/>
      <c r="AD60" s="752"/>
      <c r="AE60" s="750"/>
      <c r="AF60" s="751"/>
      <c r="AG60" s="751"/>
      <c r="AH60" s="751"/>
      <c r="AI60" s="751"/>
      <c r="AJ60" s="751"/>
      <c r="AK60" s="752"/>
      <c r="AL60" s="750"/>
      <c r="AM60" s="751"/>
      <c r="AN60" s="751"/>
      <c r="AO60" s="751"/>
      <c r="AP60" s="751"/>
      <c r="AQ60" s="751"/>
      <c r="AR60" s="752"/>
      <c r="AS60" s="750"/>
      <c r="AT60" s="751"/>
      <c r="AU60" s="751"/>
      <c r="AV60" s="751"/>
      <c r="AW60" s="751"/>
      <c r="AX60" s="751"/>
      <c r="AY60" s="752"/>
    </row>
    <row r="61" spans="1:51" ht="23.25" customHeight="1" thickBot="1">
      <c r="A61" s="896" t="s">
        <v>26</v>
      </c>
      <c r="B61" s="897"/>
      <c r="C61" s="346">
        <v>9</v>
      </c>
      <c r="D61" s="759"/>
      <c r="E61" s="760"/>
      <c r="F61" s="760"/>
      <c r="G61" s="760"/>
      <c r="H61" s="760"/>
      <c r="I61" s="760"/>
      <c r="J61" s="760"/>
      <c r="K61" s="760"/>
      <c r="L61" s="760"/>
      <c r="M61" s="760"/>
      <c r="N61" s="760"/>
      <c r="O61" s="760"/>
      <c r="P61" s="760"/>
      <c r="Q61" s="760"/>
      <c r="R61" s="760"/>
      <c r="S61" s="760"/>
      <c r="T61" s="760"/>
      <c r="U61" s="760"/>
      <c r="V61" s="760"/>
      <c r="W61" s="760"/>
      <c r="X61" s="760"/>
      <c r="Y61" s="760"/>
      <c r="Z61" s="760"/>
      <c r="AA61" s="760"/>
      <c r="AB61" s="760"/>
      <c r="AC61" s="760"/>
      <c r="AD61" s="760"/>
      <c r="AE61" s="760"/>
      <c r="AF61" s="760"/>
      <c r="AG61" s="760"/>
      <c r="AH61" s="760"/>
      <c r="AI61" s="760"/>
      <c r="AJ61" s="760"/>
      <c r="AK61" s="760"/>
      <c r="AL61" s="760"/>
      <c r="AM61" s="760"/>
      <c r="AN61" s="760"/>
      <c r="AO61" s="760"/>
      <c r="AP61" s="760"/>
      <c r="AQ61" s="760"/>
      <c r="AR61" s="761"/>
      <c r="AS61" s="902">
        <v>9</v>
      </c>
      <c r="AT61" s="903"/>
      <c r="AU61" s="903"/>
      <c r="AV61" s="903"/>
      <c r="AW61" s="903"/>
      <c r="AX61" s="903"/>
      <c r="AY61" s="904"/>
    </row>
    <row r="62" spans="1:51" ht="12" customHeight="1" thickBot="1">
      <c r="A62" s="755" t="s">
        <v>11</v>
      </c>
      <c r="B62" s="756"/>
      <c r="C62" s="756"/>
      <c r="D62" s="756"/>
      <c r="E62" s="756"/>
      <c r="F62" s="756"/>
      <c r="G62" s="756"/>
      <c r="H62" s="756"/>
      <c r="I62" s="756"/>
      <c r="J62" s="746">
        <f>SUM(P56,J58:J59,J60)</f>
        <v>30</v>
      </c>
      <c r="K62" s="747"/>
      <c r="L62" s="747"/>
      <c r="M62" s="747"/>
      <c r="N62" s="747"/>
      <c r="O62" s="747"/>
      <c r="P62" s="748"/>
      <c r="Q62" s="746">
        <f>SUM(W56,Q58:Q59,Q60)</f>
        <v>30</v>
      </c>
      <c r="R62" s="747"/>
      <c r="S62" s="747"/>
      <c r="T62" s="747"/>
      <c r="U62" s="747"/>
      <c r="V62" s="747"/>
      <c r="W62" s="748"/>
      <c r="X62" s="746">
        <f>SUM(AD56,X58:X59,X60)</f>
        <v>30</v>
      </c>
      <c r="Y62" s="747"/>
      <c r="Z62" s="747"/>
      <c r="AA62" s="747"/>
      <c r="AB62" s="747"/>
      <c r="AC62" s="747"/>
      <c r="AD62" s="748"/>
      <c r="AE62" s="746">
        <f>SUM(AK56,AE58:AE59,AE60)</f>
        <v>30</v>
      </c>
      <c r="AF62" s="747"/>
      <c r="AG62" s="747"/>
      <c r="AH62" s="747"/>
      <c r="AI62" s="747"/>
      <c r="AJ62" s="747"/>
      <c r="AK62" s="748"/>
      <c r="AL62" s="746">
        <f>SUM(AR56,AL58:AL59,AL60)</f>
        <v>30</v>
      </c>
      <c r="AM62" s="747"/>
      <c r="AN62" s="747"/>
      <c r="AO62" s="747"/>
      <c r="AP62" s="747"/>
      <c r="AQ62" s="747"/>
      <c r="AR62" s="748"/>
      <c r="AS62" s="747">
        <f>SUM(AY56,AS58:AS59,AS60,AS61)</f>
        <v>30</v>
      </c>
      <c r="AT62" s="747"/>
      <c r="AU62" s="747"/>
      <c r="AV62" s="747"/>
      <c r="AW62" s="747"/>
      <c r="AX62" s="747"/>
      <c r="AY62" s="748"/>
    </row>
    <row r="63" spans="1:51" ht="12" customHeight="1" thickBot="1">
      <c r="A63" s="753" t="s">
        <v>20</v>
      </c>
      <c r="B63" s="754"/>
      <c r="C63" s="30">
        <f>C50+C55+C58+C59+C60+C61</f>
        <v>180</v>
      </c>
      <c r="D63" s="24">
        <v>2130</v>
      </c>
      <c r="E63" s="31">
        <f>SUM(E56)</f>
        <v>510</v>
      </c>
      <c r="F63" s="25">
        <v>255</v>
      </c>
      <c r="G63" s="25">
        <f>SUM(G56)</f>
        <v>0</v>
      </c>
      <c r="H63" s="25">
        <f>SUM(H56)</f>
        <v>1305</v>
      </c>
      <c r="I63" s="25">
        <f>SUM(I56)</f>
        <v>60</v>
      </c>
      <c r="J63" s="26">
        <v>240</v>
      </c>
      <c r="K63" s="24">
        <f>SUM(K56)</f>
        <v>30</v>
      </c>
      <c r="L63" s="25">
        <f>SUM(L56)</f>
        <v>0</v>
      </c>
      <c r="M63" s="25">
        <f>SUM(M56)</f>
        <v>225</v>
      </c>
      <c r="N63" s="24">
        <f>SUM(N56)</f>
        <v>0</v>
      </c>
      <c r="O63" s="24"/>
      <c r="P63" s="27">
        <f>SUM(J62)</f>
        <v>30</v>
      </c>
      <c r="Q63" s="26">
        <f>SUM(Q56)</f>
        <v>75</v>
      </c>
      <c r="R63" s="24">
        <f>SUM(R56)</f>
        <v>75</v>
      </c>
      <c r="S63" s="25">
        <f>SUM(S56)</f>
        <v>0</v>
      </c>
      <c r="T63" s="25">
        <f>SUM(T56)</f>
        <v>180</v>
      </c>
      <c r="U63" s="24">
        <f>SUM(U56)</f>
        <v>0</v>
      </c>
      <c r="V63" s="23"/>
      <c r="W63" s="29">
        <f>SUM(Q62)</f>
        <v>30</v>
      </c>
      <c r="X63" s="23">
        <f>SUM(X56)</f>
        <v>135</v>
      </c>
      <c r="Y63" s="24">
        <f>SUM(Y56)</f>
        <v>15</v>
      </c>
      <c r="Z63" s="25">
        <f>SUM(Z56)</f>
        <v>0</v>
      </c>
      <c r="AA63" s="25">
        <f>SUM(AA56)</f>
        <v>270</v>
      </c>
      <c r="AB63" s="24">
        <f>SUM(AB56)</f>
        <v>0</v>
      </c>
      <c r="AC63" s="24"/>
      <c r="AD63" s="27">
        <f>SUM(X62)</f>
        <v>30</v>
      </c>
      <c r="AE63" s="26">
        <f>SUM(AE56)</f>
        <v>75</v>
      </c>
      <c r="AF63" s="24">
        <v>105</v>
      </c>
      <c r="AG63" s="25">
        <f>SUM(AG56)</f>
        <v>0</v>
      </c>
      <c r="AH63" s="25">
        <f>SUM(AH56)</f>
        <v>255</v>
      </c>
      <c r="AI63" s="24">
        <f>SUM(AI56)</f>
        <v>0</v>
      </c>
      <c r="AJ63" s="23"/>
      <c r="AK63" s="29">
        <f>SUM(AE62)</f>
        <v>30</v>
      </c>
      <c r="AL63" s="26">
        <f>SUM(AL56)</f>
        <v>75</v>
      </c>
      <c r="AM63" s="24">
        <f>SUM(AM56)</f>
        <v>30</v>
      </c>
      <c r="AN63" s="25">
        <f>SUM(AN56)</f>
        <v>0</v>
      </c>
      <c r="AO63" s="25">
        <f>SUM(AO56)</f>
        <v>255</v>
      </c>
      <c r="AP63" s="24">
        <f>SUM(AP56)</f>
        <v>30</v>
      </c>
      <c r="AQ63" s="24"/>
      <c r="AR63" s="29">
        <f>SUM(AL62)</f>
        <v>30</v>
      </c>
      <c r="AS63" s="23">
        <f>SUM(AS56)</f>
        <v>30</v>
      </c>
      <c r="AT63" s="24">
        <f>SUM(AT56)</f>
        <v>0</v>
      </c>
      <c r="AU63" s="25">
        <f>SUM(AU56)</f>
        <v>0</v>
      </c>
      <c r="AV63" s="25">
        <f>SUM(AV56)</f>
        <v>120</v>
      </c>
      <c r="AW63" s="25">
        <f>SUM(AW56)</f>
        <v>30</v>
      </c>
      <c r="AX63" s="25"/>
      <c r="AY63" s="29">
        <f>SUM(AS62)</f>
        <v>30</v>
      </c>
    </row>
    <row r="64" spans="1:51" ht="23.25" customHeight="1">
      <c r="A64" s="667" t="s">
        <v>199</v>
      </c>
      <c r="B64" s="667"/>
      <c r="C64" s="667"/>
      <c r="D64" s="667"/>
      <c r="E64" s="667"/>
      <c r="F64" s="667"/>
      <c r="G64" s="667"/>
      <c r="H64" s="667"/>
      <c r="I64" s="667"/>
      <c r="J64" s="667"/>
      <c r="K64" s="667"/>
      <c r="L64" s="667"/>
      <c r="M64" s="667"/>
      <c r="N64" s="667"/>
      <c r="O64" s="667"/>
      <c r="P64" s="667"/>
      <c r="Q64" s="667"/>
      <c r="R64" s="667"/>
      <c r="S64" s="667"/>
      <c r="T64" s="667"/>
      <c r="U64" s="667"/>
      <c r="V64" s="667"/>
      <c r="W64" s="667"/>
      <c r="X64" s="667"/>
      <c r="Y64" s="667"/>
      <c r="Z64" s="667"/>
      <c r="AA64" s="667"/>
      <c r="AB64" s="667"/>
      <c r="AC64" s="667"/>
      <c r="AD64" s="667"/>
      <c r="AE64" s="872"/>
      <c r="AF64" s="872"/>
      <c r="AG64" s="872"/>
      <c r="AH64" s="872"/>
      <c r="AI64" s="872"/>
      <c r="AJ64" s="872"/>
      <c r="AK64" s="872"/>
      <c r="AL64" s="872"/>
      <c r="AM64" s="872"/>
      <c r="AN64" s="872"/>
      <c r="AO64" s="872"/>
      <c r="AP64" s="872"/>
      <c r="AQ64" s="872"/>
      <c r="AR64" s="872"/>
      <c r="AS64" s="872"/>
      <c r="AT64" s="872"/>
      <c r="AU64" s="872"/>
      <c r="AV64" s="872"/>
      <c r="AW64" s="872"/>
      <c r="AX64" s="872"/>
      <c r="AY64" s="668"/>
    </row>
    <row r="65" spans="1:51" ht="23.25" customHeight="1">
      <c r="A65" s="874" t="s">
        <v>196</v>
      </c>
      <c r="B65" s="874"/>
      <c r="C65" s="874"/>
      <c r="D65" s="874"/>
      <c r="E65" s="874"/>
      <c r="F65" s="874"/>
      <c r="G65" s="874"/>
      <c r="H65" s="874"/>
      <c r="I65" s="874"/>
      <c r="J65" s="874"/>
      <c r="K65" s="874"/>
      <c r="L65" s="874"/>
      <c r="M65" s="874"/>
      <c r="N65" s="874"/>
      <c r="O65" s="874"/>
      <c r="P65" s="874"/>
      <c r="Q65" s="874"/>
      <c r="R65" s="874"/>
      <c r="S65" s="874"/>
      <c r="T65" s="874"/>
      <c r="U65" s="874"/>
      <c r="V65" s="874"/>
      <c r="W65" s="874"/>
      <c r="X65" s="874"/>
      <c r="Y65" s="874"/>
      <c r="Z65" s="874"/>
      <c r="AA65" s="874"/>
      <c r="AB65" s="874"/>
      <c r="AC65" s="874"/>
      <c r="AD65" s="874"/>
      <c r="AE65" s="875"/>
      <c r="AF65" s="875"/>
      <c r="AG65" s="875"/>
      <c r="AH65" s="875"/>
      <c r="AI65" s="875"/>
      <c r="AJ65" s="875"/>
      <c r="AK65" s="875"/>
      <c r="AL65" s="875"/>
      <c r="AM65" s="875"/>
      <c r="AN65" s="875"/>
      <c r="AO65" s="875"/>
      <c r="AP65" s="875"/>
      <c r="AQ65" s="875"/>
      <c r="AR65" s="875"/>
      <c r="AS65" s="875"/>
      <c r="AT65" s="875"/>
      <c r="AU65" s="875"/>
      <c r="AV65" s="875"/>
      <c r="AW65" s="875"/>
      <c r="AX65" s="875"/>
      <c r="AY65" s="78"/>
    </row>
    <row r="66" spans="1:51" ht="24" customHeight="1">
      <c r="A66" s="666" t="s">
        <v>206</v>
      </c>
      <c r="B66" s="666"/>
      <c r="C66" s="666"/>
      <c r="D66" s="666"/>
      <c r="E66" s="666"/>
      <c r="F66" s="666"/>
      <c r="G66" s="666"/>
      <c r="H66" s="666"/>
      <c r="I66" s="666"/>
      <c r="J66" s="666"/>
      <c r="K66" s="666"/>
      <c r="L66" s="666"/>
      <c r="M66" s="666"/>
      <c r="N66" s="666"/>
      <c r="O66" s="666"/>
      <c r="P66" s="666"/>
      <c r="Q66" s="666"/>
      <c r="R66" s="666"/>
      <c r="S66" s="666"/>
      <c r="T66" s="666"/>
      <c r="U66" s="666"/>
      <c r="V66" s="666"/>
      <c r="W66" s="666"/>
      <c r="X66" s="666"/>
      <c r="Y66" s="666"/>
      <c r="Z66" s="666"/>
      <c r="AA66" s="666"/>
      <c r="AB66" s="666"/>
      <c r="AC66" s="666"/>
      <c r="AD66" s="666"/>
      <c r="AE66" s="142"/>
      <c r="AF66" s="142"/>
      <c r="AG66" s="142"/>
      <c r="AH66" s="142"/>
      <c r="AI66" s="142"/>
      <c r="AJ66" s="142"/>
      <c r="AK66" s="142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2"/>
      <c r="AX66" s="142"/>
      <c r="AY66" s="78"/>
    </row>
    <row r="67" spans="1:51" ht="35.25" customHeight="1">
      <c r="A67" s="661" t="s">
        <v>208</v>
      </c>
      <c r="B67" s="662"/>
      <c r="C67" s="662"/>
      <c r="D67" s="662"/>
      <c r="E67" s="662"/>
      <c r="F67" s="662"/>
      <c r="G67" s="662"/>
      <c r="H67" s="916" t="s">
        <v>209</v>
      </c>
      <c r="I67" s="917"/>
      <c r="J67" s="917"/>
      <c r="K67" s="917"/>
      <c r="L67" s="917"/>
      <c r="M67" s="917"/>
      <c r="N67" s="918"/>
      <c r="O67" s="146"/>
      <c r="P67" s="146"/>
      <c r="Q67" s="650"/>
      <c r="R67" s="650"/>
      <c r="S67" s="650"/>
      <c r="T67" s="650"/>
      <c r="U67" s="650"/>
      <c r="V67" s="650"/>
      <c r="W67" s="650"/>
      <c r="X67" s="873"/>
      <c r="Y67" s="664"/>
      <c r="Z67" s="664"/>
      <c r="AA67" s="664"/>
      <c r="AB67" s="664"/>
      <c r="AC67" s="664"/>
      <c r="AD67" s="664"/>
      <c r="AE67" s="664"/>
      <c r="AF67" s="664"/>
      <c r="AG67" s="664"/>
      <c r="AH67" s="664"/>
      <c r="AI67" s="664"/>
      <c r="AJ67" s="209"/>
      <c r="AK67" s="209"/>
      <c r="AL67" s="4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78"/>
    </row>
    <row r="68" spans="1:51" ht="12" customHeight="1" hidden="1">
      <c r="A68" s="4"/>
      <c r="B68" s="219"/>
      <c r="C68" s="219"/>
      <c r="D68" s="219"/>
      <c r="E68" s="219"/>
      <c r="F68" s="219"/>
      <c r="G68" s="219"/>
      <c r="H68" s="220"/>
      <c r="I68" s="218"/>
      <c r="J68" s="218"/>
      <c r="K68" s="218"/>
      <c r="L68" s="218"/>
      <c r="M68" s="218"/>
      <c r="N68" s="218"/>
      <c r="O68" s="218"/>
      <c r="P68" s="218"/>
      <c r="Q68" s="4"/>
      <c r="R68" s="4"/>
      <c r="S68" s="4"/>
      <c r="T68" s="4"/>
      <c r="U68" s="4"/>
      <c r="V68" s="4"/>
      <c r="W68" s="4"/>
      <c r="X68" s="13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4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78"/>
    </row>
    <row r="69" spans="1:51" ht="12" customHeight="1" hidden="1">
      <c r="A69" s="4"/>
      <c r="B69" s="219"/>
      <c r="C69" s="219"/>
      <c r="D69" s="219"/>
      <c r="E69" s="219"/>
      <c r="F69" s="219"/>
      <c r="G69" s="219"/>
      <c r="H69" s="220"/>
      <c r="I69" s="218"/>
      <c r="J69" s="218"/>
      <c r="K69" s="218"/>
      <c r="L69" s="218"/>
      <c r="M69" s="218"/>
      <c r="N69" s="218"/>
      <c r="O69" s="218"/>
      <c r="P69" s="218"/>
      <c r="Q69" s="4"/>
      <c r="R69" s="4"/>
      <c r="S69" s="4"/>
      <c r="T69" s="4"/>
      <c r="U69" s="4"/>
      <c r="V69" s="4"/>
      <c r="W69" s="4"/>
      <c r="X69" s="4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4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</row>
    <row r="70" spans="1:51" ht="12" customHeight="1" hidden="1">
      <c r="A70" s="210"/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1"/>
      <c r="AV70" s="221"/>
      <c r="AW70" s="221"/>
      <c r="AX70" s="221"/>
      <c r="AY70" s="221"/>
    </row>
    <row r="71" ht="26.25" customHeight="1">
      <c r="A71" s="210"/>
    </row>
    <row r="72" spans="1:51" ht="28.5" customHeight="1" thickBot="1">
      <c r="A72" s="210"/>
      <c r="B72" s="665" t="s">
        <v>207</v>
      </c>
      <c r="C72" s="665"/>
      <c r="D72" s="665"/>
      <c r="E72" s="665"/>
      <c r="F72" s="665"/>
      <c r="G72" s="665"/>
      <c r="H72" s="665"/>
      <c r="I72" s="665"/>
      <c r="J72" s="665"/>
      <c r="K72" s="665"/>
      <c r="L72" s="665"/>
      <c r="M72" s="218"/>
      <c r="N72" s="218"/>
      <c r="O72" s="218"/>
      <c r="P72" s="218"/>
      <c r="Q72" s="4"/>
      <c r="R72" s="4"/>
      <c r="S72" s="4"/>
      <c r="T72" s="4"/>
      <c r="U72" s="4"/>
      <c r="V72" s="4"/>
      <c r="W72" s="4"/>
      <c r="X72" s="4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4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</row>
    <row r="73" spans="1:51" ht="17.25" customHeight="1">
      <c r="A73" s="401">
        <v>1</v>
      </c>
      <c r="B73" s="386" t="s">
        <v>42</v>
      </c>
      <c r="C73" s="305">
        <v>3</v>
      </c>
      <c r="D73" s="306">
        <v>30</v>
      </c>
      <c r="E73" s="307"/>
      <c r="F73" s="308"/>
      <c r="G73" s="308"/>
      <c r="H73" s="308">
        <v>30</v>
      </c>
      <c r="I73" s="308"/>
      <c r="J73" s="309"/>
      <c r="K73" s="308"/>
      <c r="L73" s="308"/>
      <c r="M73" s="308">
        <v>30</v>
      </c>
      <c r="N73" s="310"/>
      <c r="O73" s="311" t="s">
        <v>34</v>
      </c>
      <c r="P73" s="307">
        <v>3</v>
      </c>
      <c r="Q73" s="309"/>
      <c r="R73" s="308"/>
      <c r="S73" s="308"/>
      <c r="T73" s="308"/>
      <c r="U73" s="310"/>
      <c r="V73" s="310"/>
      <c r="W73" s="312"/>
      <c r="X73" s="307"/>
      <c r="Y73" s="308"/>
      <c r="Z73" s="308"/>
      <c r="AA73" s="308"/>
      <c r="AB73" s="310"/>
      <c r="AC73" s="310"/>
      <c r="AD73" s="307"/>
      <c r="AE73" s="309"/>
      <c r="AF73" s="308"/>
      <c r="AG73" s="308"/>
      <c r="AH73" s="308"/>
      <c r="AI73" s="310"/>
      <c r="AJ73" s="310"/>
      <c r="AK73" s="313"/>
      <c r="AL73" s="307"/>
      <c r="AM73" s="308"/>
      <c r="AN73" s="308"/>
      <c r="AO73" s="308"/>
      <c r="AP73" s="310"/>
      <c r="AQ73" s="310"/>
      <c r="AR73" s="307"/>
      <c r="AS73" s="309"/>
      <c r="AT73" s="308"/>
      <c r="AU73" s="308"/>
      <c r="AV73" s="308"/>
      <c r="AW73" s="308"/>
      <c r="AX73" s="310"/>
      <c r="AY73" s="313"/>
    </row>
    <row r="74" spans="1:51" ht="17.25" customHeight="1">
      <c r="A74" s="402">
        <v>2</v>
      </c>
      <c r="B74" s="387" t="s">
        <v>43</v>
      </c>
      <c r="C74" s="314">
        <v>3</v>
      </c>
      <c r="D74" s="315">
        <v>30</v>
      </c>
      <c r="E74" s="316"/>
      <c r="F74" s="317"/>
      <c r="G74" s="317"/>
      <c r="H74" s="317">
        <v>30</v>
      </c>
      <c r="I74" s="317"/>
      <c r="J74" s="318"/>
      <c r="K74" s="317"/>
      <c r="L74" s="317"/>
      <c r="M74" s="317">
        <v>30</v>
      </c>
      <c r="N74" s="319"/>
      <c r="O74" s="320" t="s">
        <v>34</v>
      </c>
      <c r="P74" s="316">
        <v>3</v>
      </c>
      <c r="Q74" s="318"/>
      <c r="R74" s="317"/>
      <c r="S74" s="317"/>
      <c r="T74" s="317"/>
      <c r="U74" s="319"/>
      <c r="V74" s="319"/>
      <c r="W74" s="321"/>
      <c r="X74" s="322"/>
      <c r="Y74" s="323"/>
      <c r="Z74" s="323"/>
      <c r="AA74" s="323"/>
      <c r="AB74" s="324"/>
      <c r="AC74" s="324"/>
      <c r="AD74" s="322"/>
      <c r="AE74" s="325"/>
      <c r="AF74" s="323"/>
      <c r="AG74" s="323"/>
      <c r="AH74" s="323"/>
      <c r="AI74" s="324"/>
      <c r="AJ74" s="324"/>
      <c r="AK74" s="326"/>
      <c r="AL74" s="322"/>
      <c r="AM74" s="323"/>
      <c r="AN74" s="323"/>
      <c r="AO74" s="323"/>
      <c r="AP74" s="324"/>
      <c r="AQ74" s="324"/>
      <c r="AR74" s="322"/>
      <c r="AS74" s="325"/>
      <c r="AT74" s="323"/>
      <c r="AU74" s="323"/>
      <c r="AV74" s="323"/>
      <c r="AW74" s="323"/>
      <c r="AX74" s="324"/>
      <c r="AY74" s="327"/>
    </row>
    <row r="75" spans="1:51" ht="15.75" customHeight="1">
      <c r="A75" s="402">
        <v>3</v>
      </c>
      <c r="B75" s="388" t="s">
        <v>44</v>
      </c>
      <c r="C75" s="328">
        <v>3</v>
      </c>
      <c r="D75" s="329">
        <v>30</v>
      </c>
      <c r="E75" s="322"/>
      <c r="F75" s="323"/>
      <c r="G75" s="323"/>
      <c r="H75" s="323">
        <v>30</v>
      </c>
      <c r="I75" s="323"/>
      <c r="J75" s="325"/>
      <c r="K75" s="323"/>
      <c r="L75" s="323"/>
      <c r="M75" s="323">
        <v>30</v>
      </c>
      <c r="N75" s="324"/>
      <c r="O75" s="330" t="s">
        <v>34</v>
      </c>
      <c r="P75" s="322">
        <v>3</v>
      </c>
      <c r="Q75" s="325"/>
      <c r="R75" s="323"/>
      <c r="S75" s="323"/>
      <c r="T75" s="323"/>
      <c r="U75" s="324"/>
      <c r="V75" s="324"/>
      <c r="W75" s="326"/>
      <c r="X75" s="322"/>
      <c r="Y75" s="323"/>
      <c r="Z75" s="323"/>
      <c r="AA75" s="323"/>
      <c r="AB75" s="324"/>
      <c r="AC75" s="324"/>
      <c r="AD75" s="322"/>
      <c r="AE75" s="325"/>
      <c r="AF75" s="323"/>
      <c r="AG75" s="323"/>
      <c r="AH75" s="323"/>
      <c r="AI75" s="324"/>
      <c r="AJ75" s="324"/>
      <c r="AK75" s="326"/>
      <c r="AL75" s="322"/>
      <c r="AM75" s="323"/>
      <c r="AN75" s="323"/>
      <c r="AO75" s="323"/>
      <c r="AP75" s="324"/>
      <c r="AQ75" s="324"/>
      <c r="AR75" s="322"/>
      <c r="AS75" s="325"/>
      <c r="AT75" s="323"/>
      <c r="AU75" s="323"/>
      <c r="AV75" s="323"/>
      <c r="AW75" s="323"/>
      <c r="AX75" s="323"/>
      <c r="AY75" s="327"/>
    </row>
    <row r="76" spans="1:51" ht="16.5" customHeight="1">
      <c r="A76" s="402">
        <v>4</v>
      </c>
      <c r="B76" s="388" t="s">
        <v>45</v>
      </c>
      <c r="C76" s="328">
        <v>3</v>
      </c>
      <c r="D76" s="329">
        <v>30</v>
      </c>
      <c r="E76" s="322"/>
      <c r="F76" s="323"/>
      <c r="G76" s="323"/>
      <c r="H76" s="323">
        <v>30</v>
      </c>
      <c r="I76" s="323"/>
      <c r="J76" s="325"/>
      <c r="K76" s="323"/>
      <c r="L76" s="323"/>
      <c r="M76" s="323">
        <v>30</v>
      </c>
      <c r="N76" s="324"/>
      <c r="O76" s="330" t="s">
        <v>34</v>
      </c>
      <c r="P76" s="322">
        <v>3</v>
      </c>
      <c r="Q76" s="325"/>
      <c r="R76" s="323"/>
      <c r="S76" s="323"/>
      <c r="T76" s="323"/>
      <c r="U76" s="324"/>
      <c r="V76" s="324"/>
      <c r="W76" s="326"/>
      <c r="X76" s="322"/>
      <c r="Y76" s="323"/>
      <c r="Z76" s="323"/>
      <c r="AA76" s="323"/>
      <c r="AB76" s="324"/>
      <c r="AC76" s="324"/>
      <c r="AD76" s="322"/>
      <c r="AE76" s="325"/>
      <c r="AF76" s="323"/>
      <c r="AG76" s="323"/>
      <c r="AH76" s="323"/>
      <c r="AI76" s="324"/>
      <c r="AJ76" s="324"/>
      <c r="AK76" s="326"/>
      <c r="AL76" s="322"/>
      <c r="AM76" s="323"/>
      <c r="AN76" s="323"/>
      <c r="AO76" s="323"/>
      <c r="AP76" s="324"/>
      <c r="AQ76" s="324"/>
      <c r="AR76" s="322"/>
      <c r="AS76" s="325"/>
      <c r="AT76" s="323"/>
      <c r="AU76" s="323"/>
      <c r="AV76" s="323"/>
      <c r="AW76" s="323"/>
      <c r="AX76" s="323"/>
      <c r="AY76" s="327"/>
    </row>
    <row r="77" spans="1:51" ht="16.5" customHeight="1">
      <c r="A77" s="402">
        <v>5</v>
      </c>
      <c r="B77" s="388" t="s">
        <v>46</v>
      </c>
      <c r="C77" s="328">
        <v>3</v>
      </c>
      <c r="D77" s="329">
        <v>30</v>
      </c>
      <c r="E77" s="322"/>
      <c r="F77" s="323"/>
      <c r="G77" s="323"/>
      <c r="H77" s="323">
        <v>30</v>
      </c>
      <c r="I77" s="323"/>
      <c r="J77" s="325"/>
      <c r="K77" s="323"/>
      <c r="L77" s="323"/>
      <c r="M77" s="323">
        <v>30</v>
      </c>
      <c r="N77" s="324"/>
      <c r="O77" s="330" t="s">
        <v>34</v>
      </c>
      <c r="P77" s="322">
        <v>3</v>
      </c>
      <c r="Q77" s="325"/>
      <c r="R77" s="323"/>
      <c r="S77" s="323"/>
      <c r="T77" s="323"/>
      <c r="U77" s="324"/>
      <c r="V77" s="324"/>
      <c r="W77" s="326"/>
      <c r="X77" s="322"/>
      <c r="Y77" s="323"/>
      <c r="Z77" s="323"/>
      <c r="AA77" s="323"/>
      <c r="AB77" s="324"/>
      <c r="AC77" s="324"/>
      <c r="AD77" s="322"/>
      <c r="AE77" s="325"/>
      <c r="AF77" s="323"/>
      <c r="AG77" s="323"/>
      <c r="AH77" s="323"/>
      <c r="AI77" s="324"/>
      <c r="AJ77" s="324"/>
      <c r="AK77" s="326"/>
      <c r="AL77" s="322"/>
      <c r="AM77" s="323"/>
      <c r="AN77" s="323"/>
      <c r="AO77" s="323"/>
      <c r="AP77" s="324"/>
      <c r="AQ77" s="324"/>
      <c r="AR77" s="322"/>
      <c r="AS77" s="325"/>
      <c r="AT77" s="323"/>
      <c r="AU77" s="323"/>
      <c r="AV77" s="323"/>
      <c r="AW77" s="323"/>
      <c r="AX77" s="323"/>
      <c r="AY77" s="327"/>
    </row>
    <row r="78" spans="1:51" ht="29.25" customHeight="1">
      <c r="A78" s="402">
        <v>6</v>
      </c>
      <c r="B78" s="388" t="s">
        <v>47</v>
      </c>
      <c r="C78" s="328">
        <v>3</v>
      </c>
      <c r="D78" s="329">
        <v>30</v>
      </c>
      <c r="E78" s="322"/>
      <c r="F78" s="323"/>
      <c r="G78" s="323"/>
      <c r="H78" s="323">
        <v>30</v>
      </c>
      <c r="I78" s="323"/>
      <c r="J78" s="325"/>
      <c r="K78" s="323"/>
      <c r="L78" s="323"/>
      <c r="M78" s="323">
        <v>30</v>
      </c>
      <c r="N78" s="324"/>
      <c r="O78" s="330" t="s">
        <v>34</v>
      </c>
      <c r="P78" s="322">
        <v>3</v>
      </c>
      <c r="Q78" s="325"/>
      <c r="R78" s="323"/>
      <c r="S78" s="323"/>
      <c r="T78" s="323"/>
      <c r="U78" s="324"/>
      <c r="V78" s="324"/>
      <c r="W78" s="326"/>
      <c r="X78" s="322"/>
      <c r="Y78" s="323"/>
      <c r="Z78" s="323"/>
      <c r="AA78" s="323"/>
      <c r="AB78" s="324"/>
      <c r="AC78" s="324"/>
      <c r="AD78" s="322"/>
      <c r="AE78" s="325"/>
      <c r="AF78" s="323"/>
      <c r="AG78" s="323"/>
      <c r="AH78" s="323"/>
      <c r="AI78" s="324"/>
      <c r="AJ78" s="324"/>
      <c r="AK78" s="326"/>
      <c r="AL78" s="322"/>
      <c r="AM78" s="323"/>
      <c r="AN78" s="323"/>
      <c r="AO78" s="323"/>
      <c r="AP78" s="324"/>
      <c r="AQ78" s="324"/>
      <c r="AR78" s="322"/>
      <c r="AS78" s="325"/>
      <c r="AT78" s="323"/>
      <c r="AU78" s="323"/>
      <c r="AV78" s="323"/>
      <c r="AW78" s="323"/>
      <c r="AX78" s="323"/>
      <c r="AY78" s="327"/>
    </row>
    <row r="79" spans="1:51" ht="17.25" customHeight="1">
      <c r="A79" s="402">
        <v>7</v>
      </c>
      <c r="B79" s="388" t="s">
        <v>48</v>
      </c>
      <c r="C79" s="328">
        <v>3</v>
      </c>
      <c r="D79" s="329">
        <v>30</v>
      </c>
      <c r="E79" s="322"/>
      <c r="F79" s="323"/>
      <c r="G79" s="323"/>
      <c r="H79" s="323">
        <v>30</v>
      </c>
      <c r="I79" s="323"/>
      <c r="J79" s="325"/>
      <c r="K79" s="323"/>
      <c r="L79" s="323"/>
      <c r="M79" s="323">
        <v>30</v>
      </c>
      <c r="N79" s="324"/>
      <c r="O79" s="330" t="s">
        <v>34</v>
      </c>
      <c r="P79" s="322">
        <v>3</v>
      </c>
      <c r="Q79" s="325"/>
      <c r="R79" s="323"/>
      <c r="S79" s="323"/>
      <c r="T79" s="323"/>
      <c r="U79" s="324"/>
      <c r="V79" s="324"/>
      <c r="W79" s="326"/>
      <c r="X79" s="322"/>
      <c r="Y79" s="323"/>
      <c r="Z79" s="323"/>
      <c r="AA79" s="323"/>
      <c r="AB79" s="324"/>
      <c r="AC79" s="324"/>
      <c r="AD79" s="322"/>
      <c r="AE79" s="325"/>
      <c r="AF79" s="323"/>
      <c r="AG79" s="323"/>
      <c r="AH79" s="323"/>
      <c r="AI79" s="324"/>
      <c r="AJ79" s="324"/>
      <c r="AK79" s="326"/>
      <c r="AL79" s="322"/>
      <c r="AM79" s="323"/>
      <c r="AN79" s="323"/>
      <c r="AO79" s="323"/>
      <c r="AP79" s="324"/>
      <c r="AQ79" s="324"/>
      <c r="AR79" s="322"/>
      <c r="AS79" s="325"/>
      <c r="AT79" s="323"/>
      <c r="AU79" s="323"/>
      <c r="AV79" s="323"/>
      <c r="AW79" s="323"/>
      <c r="AX79" s="323"/>
      <c r="AY79" s="327"/>
    </row>
    <row r="80" spans="1:51" ht="28.5" customHeight="1">
      <c r="A80" s="402">
        <v>8</v>
      </c>
      <c r="B80" s="388" t="s">
        <v>49</v>
      </c>
      <c r="C80" s="328">
        <v>3</v>
      </c>
      <c r="D80" s="329">
        <v>30</v>
      </c>
      <c r="E80" s="322"/>
      <c r="F80" s="323"/>
      <c r="G80" s="323"/>
      <c r="H80" s="323">
        <v>30</v>
      </c>
      <c r="I80" s="323"/>
      <c r="J80" s="325"/>
      <c r="K80" s="323"/>
      <c r="L80" s="323"/>
      <c r="M80" s="323">
        <v>30</v>
      </c>
      <c r="N80" s="324"/>
      <c r="O80" s="330" t="s">
        <v>34</v>
      </c>
      <c r="P80" s="322">
        <v>3</v>
      </c>
      <c r="Q80" s="325"/>
      <c r="R80" s="323"/>
      <c r="S80" s="323"/>
      <c r="T80" s="323"/>
      <c r="U80" s="324"/>
      <c r="V80" s="324"/>
      <c r="W80" s="326"/>
      <c r="X80" s="322"/>
      <c r="Y80" s="323"/>
      <c r="Z80" s="323"/>
      <c r="AA80" s="323"/>
      <c r="AB80" s="324"/>
      <c r="AC80" s="324"/>
      <c r="AD80" s="322"/>
      <c r="AE80" s="325"/>
      <c r="AF80" s="323"/>
      <c r="AG80" s="323"/>
      <c r="AH80" s="323"/>
      <c r="AI80" s="324"/>
      <c r="AJ80" s="324"/>
      <c r="AK80" s="326"/>
      <c r="AL80" s="322"/>
      <c r="AM80" s="323"/>
      <c r="AN80" s="323"/>
      <c r="AO80" s="323"/>
      <c r="AP80" s="324"/>
      <c r="AQ80" s="324"/>
      <c r="AR80" s="322"/>
      <c r="AS80" s="325"/>
      <c r="AT80" s="323"/>
      <c r="AU80" s="323"/>
      <c r="AV80" s="323"/>
      <c r="AW80" s="323"/>
      <c r="AX80" s="323"/>
      <c r="AY80" s="327"/>
    </row>
    <row r="81" spans="1:51" ht="18" customHeight="1">
      <c r="A81" s="402">
        <v>9</v>
      </c>
      <c r="B81" s="388" t="s">
        <v>50</v>
      </c>
      <c r="C81" s="328">
        <v>3</v>
      </c>
      <c r="D81" s="329">
        <v>30</v>
      </c>
      <c r="E81" s="322"/>
      <c r="F81" s="323"/>
      <c r="G81" s="323"/>
      <c r="H81" s="323">
        <v>30</v>
      </c>
      <c r="I81" s="323"/>
      <c r="J81" s="325"/>
      <c r="K81" s="323"/>
      <c r="L81" s="323"/>
      <c r="M81" s="323">
        <v>30</v>
      </c>
      <c r="N81" s="324"/>
      <c r="O81" s="330" t="s">
        <v>34</v>
      </c>
      <c r="P81" s="322">
        <v>3</v>
      </c>
      <c r="Q81" s="325"/>
      <c r="R81" s="323"/>
      <c r="S81" s="323"/>
      <c r="T81" s="323"/>
      <c r="U81" s="324"/>
      <c r="V81" s="324"/>
      <c r="W81" s="326"/>
      <c r="X81" s="322"/>
      <c r="Y81" s="323"/>
      <c r="Z81" s="323"/>
      <c r="AA81" s="323"/>
      <c r="AB81" s="324"/>
      <c r="AC81" s="324"/>
      <c r="AD81" s="322"/>
      <c r="AE81" s="325"/>
      <c r="AF81" s="323"/>
      <c r="AG81" s="323"/>
      <c r="AH81" s="323"/>
      <c r="AI81" s="324"/>
      <c r="AJ81" s="324"/>
      <c r="AK81" s="326"/>
      <c r="AL81" s="322"/>
      <c r="AM81" s="323"/>
      <c r="AN81" s="323"/>
      <c r="AO81" s="323"/>
      <c r="AP81" s="324"/>
      <c r="AQ81" s="324"/>
      <c r="AR81" s="322"/>
      <c r="AS81" s="325"/>
      <c r="AT81" s="323"/>
      <c r="AU81" s="323"/>
      <c r="AV81" s="323"/>
      <c r="AW81" s="323"/>
      <c r="AX81" s="323"/>
      <c r="AY81" s="327"/>
    </row>
    <row r="82" spans="1:51" ht="28.5" customHeight="1">
      <c r="A82" s="402">
        <v>10</v>
      </c>
      <c r="B82" s="389" t="s">
        <v>51</v>
      </c>
      <c r="C82" s="253">
        <v>3</v>
      </c>
      <c r="D82" s="238">
        <v>30</v>
      </c>
      <c r="E82" s="239"/>
      <c r="F82" s="240"/>
      <c r="G82" s="240"/>
      <c r="H82" s="240">
        <v>30</v>
      </c>
      <c r="I82" s="240"/>
      <c r="J82" s="241"/>
      <c r="K82" s="240"/>
      <c r="L82" s="240"/>
      <c r="M82" s="240"/>
      <c r="N82" s="242"/>
      <c r="O82" s="243"/>
      <c r="P82" s="239"/>
      <c r="Q82" s="241"/>
      <c r="R82" s="240"/>
      <c r="S82" s="240"/>
      <c r="T82" s="240">
        <v>30</v>
      </c>
      <c r="U82" s="242"/>
      <c r="V82" s="242" t="s">
        <v>34</v>
      </c>
      <c r="W82" s="237">
        <v>3</v>
      </c>
      <c r="X82" s="239"/>
      <c r="Y82" s="240"/>
      <c r="Z82" s="240"/>
      <c r="AA82" s="240"/>
      <c r="AB82" s="242"/>
      <c r="AC82" s="242"/>
      <c r="AD82" s="239"/>
      <c r="AE82" s="241"/>
      <c r="AF82" s="240"/>
      <c r="AG82" s="240"/>
      <c r="AH82" s="240"/>
      <c r="AI82" s="242"/>
      <c r="AJ82" s="242"/>
      <c r="AK82" s="237"/>
      <c r="AL82" s="239"/>
      <c r="AM82" s="240"/>
      <c r="AN82" s="240"/>
      <c r="AO82" s="240"/>
      <c r="AP82" s="242"/>
      <c r="AQ82" s="242"/>
      <c r="AR82" s="239"/>
      <c r="AS82" s="241"/>
      <c r="AT82" s="240"/>
      <c r="AU82" s="240"/>
      <c r="AV82" s="240"/>
      <c r="AW82" s="240"/>
      <c r="AX82" s="240"/>
      <c r="AY82" s="244"/>
    </row>
    <row r="83" spans="1:51" ht="19.5" customHeight="1">
      <c r="A83" s="402">
        <v>11</v>
      </c>
      <c r="B83" s="389" t="s">
        <v>191</v>
      </c>
      <c r="C83" s="253">
        <v>3</v>
      </c>
      <c r="D83" s="238">
        <v>30</v>
      </c>
      <c r="E83" s="239"/>
      <c r="F83" s="240"/>
      <c r="G83" s="240"/>
      <c r="H83" s="240">
        <v>30</v>
      </c>
      <c r="I83" s="240"/>
      <c r="J83" s="241"/>
      <c r="K83" s="240"/>
      <c r="L83" s="240"/>
      <c r="M83" s="240"/>
      <c r="N83" s="242"/>
      <c r="O83" s="243"/>
      <c r="P83" s="239"/>
      <c r="Q83" s="241"/>
      <c r="R83" s="240"/>
      <c r="S83" s="240"/>
      <c r="T83" s="240">
        <v>30</v>
      </c>
      <c r="U83" s="242"/>
      <c r="V83" s="242" t="s">
        <v>34</v>
      </c>
      <c r="W83" s="237">
        <v>3</v>
      </c>
      <c r="X83" s="239"/>
      <c r="Y83" s="240"/>
      <c r="Z83" s="240"/>
      <c r="AA83" s="240"/>
      <c r="AB83" s="242"/>
      <c r="AC83" s="242"/>
      <c r="AD83" s="239"/>
      <c r="AE83" s="241"/>
      <c r="AF83" s="240"/>
      <c r="AG83" s="240"/>
      <c r="AH83" s="240"/>
      <c r="AI83" s="242"/>
      <c r="AJ83" s="242"/>
      <c r="AK83" s="237"/>
      <c r="AL83" s="239"/>
      <c r="AM83" s="240"/>
      <c r="AN83" s="240"/>
      <c r="AO83" s="240"/>
      <c r="AP83" s="242"/>
      <c r="AQ83" s="242"/>
      <c r="AR83" s="239"/>
      <c r="AS83" s="241"/>
      <c r="AT83" s="240"/>
      <c r="AU83" s="240"/>
      <c r="AV83" s="240"/>
      <c r="AW83" s="240"/>
      <c r="AX83" s="240"/>
      <c r="AY83" s="244"/>
    </row>
    <row r="84" spans="1:51" ht="16.5" customHeight="1">
      <c r="A84" s="402">
        <v>12</v>
      </c>
      <c r="B84" s="389" t="s">
        <v>52</v>
      </c>
      <c r="C84" s="237">
        <v>3</v>
      </c>
      <c r="D84" s="238">
        <v>30</v>
      </c>
      <c r="E84" s="239"/>
      <c r="F84" s="240"/>
      <c r="G84" s="240"/>
      <c r="H84" s="240">
        <v>30</v>
      </c>
      <c r="I84" s="240"/>
      <c r="J84" s="241"/>
      <c r="K84" s="240"/>
      <c r="L84" s="240"/>
      <c r="M84" s="240"/>
      <c r="N84" s="242"/>
      <c r="O84" s="243"/>
      <c r="P84" s="239"/>
      <c r="Q84" s="241"/>
      <c r="R84" s="240"/>
      <c r="S84" s="240"/>
      <c r="T84" s="240">
        <v>30</v>
      </c>
      <c r="U84" s="242"/>
      <c r="V84" s="242" t="s">
        <v>34</v>
      </c>
      <c r="W84" s="237">
        <v>3</v>
      </c>
      <c r="X84" s="239"/>
      <c r="Y84" s="240"/>
      <c r="Z84" s="240"/>
      <c r="AA84" s="240"/>
      <c r="AB84" s="242"/>
      <c r="AC84" s="242"/>
      <c r="AD84" s="239"/>
      <c r="AE84" s="241"/>
      <c r="AF84" s="240"/>
      <c r="AG84" s="240"/>
      <c r="AH84" s="240"/>
      <c r="AI84" s="242"/>
      <c r="AJ84" s="242"/>
      <c r="AK84" s="237"/>
      <c r="AL84" s="239"/>
      <c r="AM84" s="240"/>
      <c r="AN84" s="240"/>
      <c r="AO84" s="240"/>
      <c r="AP84" s="242"/>
      <c r="AQ84" s="242"/>
      <c r="AR84" s="239"/>
      <c r="AS84" s="241"/>
      <c r="AT84" s="240"/>
      <c r="AU84" s="240"/>
      <c r="AV84" s="240"/>
      <c r="AW84" s="240"/>
      <c r="AX84" s="240"/>
      <c r="AY84" s="244"/>
    </row>
    <row r="85" spans="1:51" ht="18" customHeight="1">
      <c r="A85" s="402">
        <v>13</v>
      </c>
      <c r="B85" s="389" t="s">
        <v>127</v>
      </c>
      <c r="C85" s="237">
        <v>3</v>
      </c>
      <c r="D85" s="238">
        <v>30</v>
      </c>
      <c r="E85" s="239"/>
      <c r="F85" s="240"/>
      <c r="G85" s="240"/>
      <c r="H85" s="240">
        <v>30</v>
      </c>
      <c r="I85" s="240"/>
      <c r="J85" s="241"/>
      <c r="K85" s="240"/>
      <c r="L85" s="240"/>
      <c r="M85" s="240"/>
      <c r="N85" s="242"/>
      <c r="O85" s="243"/>
      <c r="P85" s="239"/>
      <c r="Q85" s="241"/>
      <c r="R85" s="240"/>
      <c r="S85" s="240"/>
      <c r="T85" s="240">
        <v>30</v>
      </c>
      <c r="U85" s="242"/>
      <c r="V85" s="242" t="s">
        <v>34</v>
      </c>
      <c r="W85" s="237">
        <v>3</v>
      </c>
      <c r="X85" s="239"/>
      <c r="Y85" s="240"/>
      <c r="Z85" s="240"/>
      <c r="AA85" s="240"/>
      <c r="AB85" s="242"/>
      <c r="AC85" s="242"/>
      <c r="AD85" s="239"/>
      <c r="AE85" s="241"/>
      <c r="AF85" s="240"/>
      <c r="AG85" s="240"/>
      <c r="AH85" s="240"/>
      <c r="AI85" s="242"/>
      <c r="AJ85" s="242"/>
      <c r="AK85" s="237"/>
      <c r="AL85" s="239"/>
      <c r="AM85" s="240"/>
      <c r="AN85" s="240"/>
      <c r="AO85" s="240"/>
      <c r="AP85" s="242"/>
      <c r="AQ85" s="242"/>
      <c r="AR85" s="239"/>
      <c r="AS85" s="241"/>
      <c r="AT85" s="240"/>
      <c r="AU85" s="240"/>
      <c r="AV85" s="240"/>
      <c r="AW85" s="240"/>
      <c r="AX85" s="240"/>
      <c r="AY85" s="244"/>
    </row>
    <row r="86" spans="1:51" ht="15" customHeight="1">
      <c r="A86" s="402">
        <v>14</v>
      </c>
      <c r="B86" s="389" t="s">
        <v>53</v>
      </c>
      <c r="C86" s="237">
        <v>3</v>
      </c>
      <c r="D86" s="238">
        <v>30</v>
      </c>
      <c r="E86" s="239"/>
      <c r="F86" s="240"/>
      <c r="G86" s="240"/>
      <c r="H86" s="240">
        <v>30</v>
      </c>
      <c r="I86" s="240"/>
      <c r="J86" s="241"/>
      <c r="K86" s="240"/>
      <c r="L86" s="240"/>
      <c r="M86" s="240"/>
      <c r="N86" s="242"/>
      <c r="O86" s="243"/>
      <c r="P86" s="239"/>
      <c r="Q86" s="241"/>
      <c r="R86" s="240"/>
      <c r="S86" s="240"/>
      <c r="T86" s="240">
        <v>30</v>
      </c>
      <c r="U86" s="242"/>
      <c r="V86" s="242" t="s">
        <v>34</v>
      </c>
      <c r="W86" s="237">
        <v>3</v>
      </c>
      <c r="X86" s="239"/>
      <c r="Y86" s="240"/>
      <c r="Z86" s="240"/>
      <c r="AA86" s="240"/>
      <c r="AB86" s="242"/>
      <c r="AC86" s="242"/>
      <c r="AD86" s="239"/>
      <c r="AE86" s="241"/>
      <c r="AF86" s="240"/>
      <c r="AG86" s="240"/>
      <c r="AH86" s="240"/>
      <c r="AI86" s="242"/>
      <c r="AJ86" s="242"/>
      <c r="AK86" s="237"/>
      <c r="AL86" s="239"/>
      <c r="AM86" s="240"/>
      <c r="AN86" s="240"/>
      <c r="AO86" s="240"/>
      <c r="AP86" s="242"/>
      <c r="AQ86" s="242"/>
      <c r="AR86" s="239"/>
      <c r="AS86" s="241"/>
      <c r="AT86" s="240"/>
      <c r="AU86" s="240"/>
      <c r="AV86" s="240"/>
      <c r="AW86" s="240"/>
      <c r="AX86" s="240"/>
      <c r="AY86" s="244"/>
    </row>
    <row r="87" spans="1:51" ht="28.5" customHeight="1">
      <c r="A87" s="402">
        <v>15</v>
      </c>
      <c r="B87" s="389" t="s">
        <v>54</v>
      </c>
      <c r="C87" s="237">
        <v>3</v>
      </c>
      <c r="D87" s="238">
        <v>30</v>
      </c>
      <c r="E87" s="239"/>
      <c r="F87" s="240"/>
      <c r="G87" s="240"/>
      <c r="H87" s="240">
        <v>30</v>
      </c>
      <c r="I87" s="240"/>
      <c r="J87" s="241"/>
      <c r="K87" s="240"/>
      <c r="L87" s="240"/>
      <c r="M87" s="240"/>
      <c r="N87" s="242"/>
      <c r="O87" s="243"/>
      <c r="P87" s="239"/>
      <c r="Q87" s="241"/>
      <c r="R87" s="240"/>
      <c r="S87" s="240"/>
      <c r="T87" s="240">
        <v>30</v>
      </c>
      <c r="U87" s="242"/>
      <c r="V87" s="242" t="s">
        <v>34</v>
      </c>
      <c r="W87" s="237">
        <v>3</v>
      </c>
      <c r="X87" s="239"/>
      <c r="Y87" s="240"/>
      <c r="Z87" s="240"/>
      <c r="AA87" s="240"/>
      <c r="AB87" s="242"/>
      <c r="AC87" s="242"/>
      <c r="AD87" s="239"/>
      <c r="AE87" s="241"/>
      <c r="AF87" s="240"/>
      <c r="AG87" s="240"/>
      <c r="AH87" s="240"/>
      <c r="AI87" s="242"/>
      <c r="AJ87" s="242"/>
      <c r="AK87" s="237"/>
      <c r="AL87" s="239"/>
      <c r="AM87" s="240"/>
      <c r="AN87" s="240"/>
      <c r="AO87" s="240"/>
      <c r="AP87" s="242"/>
      <c r="AQ87" s="242"/>
      <c r="AR87" s="239"/>
      <c r="AS87" s="241"/>
      <c r="AT87" s="240"/>
      <c r="AU87" s="240"/>
      <c r="AV87" s="240"/>
      <c r="AW87" s="240"/>
      <c r="AX87" s="240"/>
      <c r="AY87" s="244"/>
    </row>
    <row r="88" spans="1:51" ht="29.25" customHeight="1">
      <c r="A88" s="402">
        <v>16</v>
      </c>
      <c r="B88" s="389" t="s">
        <v>55</v>
      </c>
      <c r="C88" s="237">
        <v>3</v>
      </c>
      <c r="D88" s="238">
        <v>30</v>
      </c>
      <c r="E88" s="239"/>
      <c r="F88" s="240"/>
      <c r="G88" s="240"/>
      <c r="H88" s="240">
        <v>30</v>
      </c>
      <c r="I88" s="240"/>
      <c r="J88" s="241"/>
      <c r="K88" s="240"/>
      <c r="L88" s="240"/>
      <c r="M88" s="240"/>
      <c r="N88" s="242"/>
      <c r="O88" s="243"/>
      <c r="P88" s="239"/>
      <c r="Q88" s="241"/>
      <c r="R88" s="240"/>
      <c r="S88" s="240"/>
      <c r="T88" s="240">
        <v>30</v>
      </c>
      <c r="U88" s="242"/>
      <c r="V88" s="242" t="s">
        <v>34</v>
      </c>
      <c r="W88" s="237">
        <v>3</v>
      </c>
      <c r="X88" s="239"/>
      <c r="Y88" s="240"/>
      <c r="Z88" s="240"/>
      <c r="AA88" s="240"/>
      <c r="AB88" s="242"/>
      <c r="AC88" s="242"/>
      <c r="AD88" s="239"/>
      <c r="AE88" s="241"/>
      <c r="AF88" s="240"/>
      <c r="AG88" s="240"/>
      <c r="AH88" s="240"/>
      <c r="AI88" s="242"/>
      <c r="AJ88" s="242"/>
      <c r="AK88" s="237"/>
      <c r="AL88" s="239"/>
      <c r="AM88" s="240"/>
      <c r="AN88" s="240"/>
      <c r="AO88" s="240"/>
      <c r="AP88" s="242"/>
      <c r="AQ88" s="242"/>
      <c r="AR88" s="239"/>
      <c r="AS88" s="241"/>
      <c r="AT88" s="240"/>
      <c r="AU88" s="240"/>
      <c r="AV88" s="240"/>
      <c r="AW88" s="240"/>
      <c r="AX88" s="240"/>
      <c r="AY88" s="244"/>
    </row>
    <row r="89" spans="1:51" ht="15.75" customHeight="1">
      <c r="A89" s="402">
        <v>17</v>
      </c>
      <c r="B89" s="389" t="s">
        <v>56</v>
      </c>
      <c r="C89" s="237">
        <v>3</v>
      </c>
      <c r="D89" s="238">
        <v>30</v>
      </c>
      <c r="E89" s="239"/>
      <c r="F89" s="240"/>
      <c r="G89" s="240"/>
      <c r="H89" s="240">
        <v>30</v>
      </c>
      <c r="I89" s="240"/>
      <c r="J89" s="241"/>
      <c r="K89" s="240"/>
      <c r="L89" s="240"/>
      <c r="M89" s="240"/>
      <c r="N89" s="242"/>
      <c r="O89" s="243"/>
      <c r="P89" s="239"/>
      <c r="Q89" s="241"/>
      <c r="R89" s="240"/>
      <c r="S89" s="240"/>
      <c r="T89" s="240">
        <v>30</v>
      </c>
      <c r="U89" s="242"/>
      <c r="V89" s="242" t="s">
        <v>34</v>
      </c>
      <c r="W89" s="237">
        <v>3</v>
      </c>
      <c r="X89" s="239"/>
      <c r="Y89" s="240"/>
      <c r="Z89" s="240"/>
      <c r="AA89" s="240"/>
      <c r="AB89" s="242"/>
      <c r="AC89" s="242"/>
      <c r="AD89" s="239"/>
      <c r="AE89" s="241"/>
      <c r="AF89" s="240"/>
      <c r="AG89" s="240"/>
      <c r="AH89" s="240"/>
      <c r="AI89" s="242"/>
      <c r="AJ89" s="242"/>
      <c r="AK89" s="237"/>
      <c r="AL89" s="239"/>
      <c r="AM89" s="240"/>
      <c r="AN89" s="240"/>
      <c r="AO89" s="240"/>
      <c r="AP89" s="242"/>
      <c r="AQ89" s="242"/>
      <c r="AR89" s="239"/>
      <c r="AS89" s="241"/>
      <c r="AT89" s="240"/>
      <c r="AU89" s="240"/>
      <c r="AV89" s="240"/>
      <c r="AW89" s="240"/>
      <c r="AX89" s="240"/>
      <c r="AY89" s="244"/>
    </row>
    <row r="90" spans="1:51" ht="18.75" customHeight="1">
      <c r="A90" s="402">
        <v>18</v>
      </c>
      <c r="B90" s="389" t="s">
        <v>57</v>
      </c>
      <c r="C90" s="237">
        <v>3</v>
      </c>
      <c r="D90" s="238">
        <v>30</v>
      </c>
      <c r="E90" s="239"/>
      <c r="F90" s="240"/>
      <c r="G90" s="240"/>
      <c r="H90" s="240">
        <v>30</v>
      </c>
      <c r="I90" s="240"/>
      <c r="J90" s="241"/>
      <c r="K90" s="240"/>
      <c r="L90" s="240"/>
      <c r="M90" s="240"/>
      <c r="N90" s="242"/>
      <c r="O90" s="243"/>
      <c r="P90" s="239"/>
      <c r="Q90" s="241"/>
      <c r="R90" s="240"/>
      <c r="S90" s="240"/>
      <c r="T90" s="240">
        <v>30</v>
      </c>
      <c r="U90" s="242"/>
      <c r="V90" s="242" t="s">
        <v>34</v>
      </c>
      <c r="W90" s="237">
        <v>3</v>
      </c>
      <c r="X90" s="239"/>
      <c r="Y90" s="240"/>
      <c r="Z90" s="240"/>
      <c r="AA90" s="240"/>
      <c r="AB90" s="242"/>
      <c r="AC90" s="242"/>
      <c r="AD90" s="239"/>
      <c r="AE90" s="241"/>
      <c r="AF90" s="240"/>
      <c r="AG90" s="240"/>
      <c r="AH90" s="240"/>
      <c r="AI90" s="242"/>
      <c r="AJ90" s="242"/>
      <c r="AK90" s="237"/>
      <c r="AL90" s="239"/>
      <c r="AM90" s="240"/>
      <c r="AN90" s="240"/>
      <c r="AO90" s="240"/>
      <c r="AP90" s="242"/>
      <c r="AQ90" s="242"/>
      <c r="AR90" s="239"/>
      <c r="AS90" s="241"/>
      <c r="AT90" s="240"/>
      <c r="AU90" s="240"/>
      <c r="AV90" s="240"/>
      <c r="AW90" s="240"/>
      <c r="AX90" s="240"/>
      <c r="AY90" s="244"/>
    </row>
    <row r="91" spans="1:51" ht="27" customHeight="1">
      <c r="A91" s="402">
        <v>19</v>
      </c>
      <c r="B91" s="388" t="s">
        <v>192</v>
      </c>
      <c r="C91" s="326">
        <v>2</v>
      </c>
      <c r="D91" s="329">
        <v>30</v>
      </c>
      <c r="E91" s="322"/>
      <c r="F91" s="323"/>
      <c r="G91" s="323"/>
      <c r="H91" s="323">
        <v>30</v>
      </c>
      <c r="I91" s="323"/>
      <c r="J91" s="325"/>
      <c r="K91" s="323"/>
      <c r="L91" s="323"/>
      <c r="M91" s="323"/>
      <c r="N91" s="324"/>
      <c r="O91" s="330"/>
      <c r="P91" s="322"/>
      <c r="Q91" s="325"/>
      <c r="R91" s="323"/>
      <c r="S91" s="323"/>
      <c r="T91" s="323"/>
      <c r="U91" s="324"/>
      <c r="V91" s="324"/>
      <c r="W91" s="326"/>
      <c r="X91" s="322"/>
      <c r="Y91" s="323"/>
      <c r="Z91" s="323"/>
      <c r="AA91" s="323">
        <v>30</v>
      </c>
      <c r="AB91" s="324"/>
      <c r="AC91" s="324" t="s">
        <v>34</v>
      </c>
      <c r="AD91" s="322">
        <v>2</v>
      </c>
      <c r="AE91" s="325"/>
      <c r="AF91" s="323"/>
      <c r="AG91" s="323"/>
      <c r="AH91" s="323"/>
      <c r="AI91" s="324"/>
      <c r="AJ91" s="324"/>
      <c r="AK91" s="326"/>
      <c r="AL91" s="322"/>
      <c r="AM91" s="323"/>
      <c r="AN91" s="323"/>
      <c r="AO91" s="323"/>
      <c r="AP91" s="324"/>
      <c r="AQ91" s="324"/>
      <c r="AR91" s="322"/>
      <c r="AS91" s="325"/>
      <c r="AT91" s="323"/>
      <c r="AU91" s="323"/>
      <c r="AV91" s="323"/>
      <c r="AW91" s="323"/>
      <c r="AX91" s="323"/>
      <c r="AY91" s="327"/>
    </row>
    <row r="92" spans="1:51" ht="15" customHeight="1">
      <c r="A92" s="402">
        <v>20</v>
      </c>
      <c r="B92" s="388" t="s">
        <v>59</v>
      </c>
      <c r="C92" s="326">
        <v>2</v>
      </c>
      <c r="D92" s="329">
        <v>30</v>
      </c>
      <c r="E92" s="322"/>
      <c r="F92" s="323"/>
      <c r="G92" s="323"/>
      <c r="H92" s="323">
        <v>30</v>
      </c>
      <c r="I92" s="323"/>
      <c r="J92" s="325"/>
      <c r="K92" s="323"/>
      <c r="L92" s="323"/>
      <c r="M92" s="323"/>
      <c r="N92" s="324"/>
      <c r="O92" s="330"/>
      <c r="P92" s="322"/>
      <c r="Q92" s="325"/>
      <c r="R92" s="323"/>
      <c r="S92" s="323"/>
      <c r="T92" s="323"/>
      <c r="U92" s="324"/>
      <c r="V92" s="324"/>
      <c r="W92" s="326"/>
      <c r="X92" s="322"/>
      <c r="Y92" s="323"/>
      <c r="Z92" s="323"/>
      <c r="AA92" s="323">
        <v>30</v>
      </c>
      <c r="AB92" s="324"/>
      <c r="AC92" s="324" t="s">
        <v>34</v>
      </c>
      <c r="AD92" s="322">
        <v>2</v>
      </c>
      <c r="AE92" s="325"/>
      <c r="AF92" s="323"/>
      <c r="AG92" s="323"/>
      <c r="AH92" s="323"/>
      <c r="AI92" s="324"/>
      <c r="AJ92" s="324"/>
      <c r="AK92" s="326"/>
      <c r="AL92" s="322"/>
      <c r="AM92" s="323"/>
      <c r="AN92" s="323"/>
      <c r="AO92" s="323"/>
      <c r="AP92" s="324"/>
      <c r="AQ92" s="324"/>
      <c r="AR92" s="322"/>
      <c r="AS92" s="325"/>
      <c r="AT92" s="323"/>
      <c r="AU92" s="323"/>
      <c r="AV92" s="323"/>
      <c r="AW92" s="323"/>
      <c r="AX92" s="323"/>
      <c r="AY92" s="327"/>
    </row>
    <row r="93" spans="1:51" ht="16.5" customHeight="1">
      <c r="A93" s="402">
        <v>21</v>
      </c>
      <c r="B93" s="388" t="s">
        <v>60</v>
      </c>
      <c r="C93" s="326">
        <v>2</v>
      </c>
      <c r="D93" s="329">
        <v>30</v>
      </c>
      <c r="E93" s="322"/>
      <c r="F93" s="323"/>
      <c r="G93" s="323"/>
      <c r="H93" s="323">
        <v>30</v>
      </c>
      <c r="I93" s="323"/>
      <c r="J93" s="325"/>
      <c r="K93" s="323"/>
      <c r="L93" s="323"/>
      <c r="M93" s="323"/>
      <c r="N93" s="324"/>
      <c r="O93" s="330"/>
      <c r="P93" s="322"/>
      <c r="Q93" s="325"/>
      <c r="R93" s="323"/>
      <c r="S93" s="323"/>
      <c r="T93" s="323"/>
      <c r="U93" s="324"/>
      <c r="V93" s="324"/>
      <c r="W93" s="326"/>
      <c r="X93" s="322"/>
      <c r="Y93" s="323"/>
      <c r="Z93" s="323"/>
      <c r="AA93" s="323">
        <v>30</v>
      </c>
      <c r="AB93" s="324"/>
      <c r="AC93" s="324" t="s">
        <v>34</v>
      </c>
      <c r="AD93" s="322">
        <v>2</v>
      </c>
      <c r="AE93" s="325"/>
      <c r="AF93" s="323"/>
      <c r="AG93" s="323"/>
      <c r="AH93" s="323"/>
      <c r="AI93" s="324"/>
      <c r="AJ93" s="324"/>
      <c r="AK93" s="326"/>
      <c r="AL93" s="322"/>
      <c r="AM93" s="323"/>
      <c r="AN93" s="323"/>
      <c r="AO93" s="323"/>
      <c r="AP93" s="324"/>
      <c r="AQ93" s="324"/>
      <c r="AR93" s="322"/>
      <c r="AS93" s="325"/>
      <c r="AT93" s="323"/>
      <c r="AU93" s="323"/>
      <c r="AV93" s="323"/>
      <c r="AW93" s="323"/>
      <c r="AX93" s="323"/>
      <c r="AY93" s="327"/>
    </row>
    <row r="94" spans="1:51" ht="18" customHeight="1">
      <c r="A94" s="402">
        <v>22</v>
      </c>
      <c r="B94" s="388" t="s">
        <v>61</v>
      </c>
      <c r="C94" s="326">
        <v>2</v>
      </c>
      <c r="D94" s="329">
        <v>30</v>
      </c>
      <c r="E94" s="322"/>
      <c r="F94" s="323"/>
      <c r="G94" s="319"/>
      <c r="H94" s="322">
        <v>30</v>
      </c>
      <c r="I94" s="323"/>
      <c r="J94" s="325"/>
      <c r="K94" s="323"/>
      <c r="L94" s="323"/>
      <c r="M94" s="323"/>
      <c r="N94" s="324"/>
      <c r="O94" s="330"/>
      <c r="P94" s="322"/>
      <c r="Q94" s="325"/>
      <c r="R94" s="323"/>
      <c r="S94" s="323"/>
      <c r="T94" s="323"/>
      <c r="U94" s="324"/>
      <c r="V94" s="324"/>
      <c r="W94" s="326"/>
      <c r="X94" s="322"/>
      <c r="Y94" s="323"/>
      <c r="Z94" s="323"/>
      <c r="AA94" s="323">
        <v>30</v>
      </c>
      <c r="AB94" s="324"/>
      <c r="AC94" s="324" t="s">
        <v>34</v>
      </c>
      <c r="AD94" s="322">
        <v>2</v>
      </c>
      <c r="AE94" s="325"/>
      <c r="AF94" s="323"/>
      <c r="AG94" s="319"/>
      <c r="AH94" s="322"/>
      <c r="AI94" s="324"/>
      <c r="AJ94" s="324"/>
      <c r="AK94" s="326"/>
      <c r="AL94" s="322"/>
      <c r="AM94" s="323"/>
      <c r="AN94" s="323"/>
      <c r="AO94" s="323"/>
      <c r="AP94" s="324"/>
      <c r="AQ94" s="324"/>
      <c r="AR94" s="322"/>
      <c r="AS94" s="325"/>
      <c r="AT94" s="323"/>
      <c r="AU94" s="323"/>
      <c r="AV94" s="323"/>
      <c r="AW94" s="323"/>
      <c r="AX94" s="323"/>
      <c r="AY94" s="327"/>
    </row>
    <row r="95" spans="1:51" ht="30.75" customHeight="1">
      <c r="A95" s="402">
        <v>23</v>
      </c>
      <c r="B95" s="388" t="s">
        <v>62</v>
      </c>
      <c r="C95" s="326">
        <v>2</v>
      </c>
      <c r="D95" s="329">
        <v>30</v>
      </c>
      <c r="E95" s="322"/>
      <c r="F95" s="323"/>
      <c r="G95" s="324"/>
      <c r="H95" s="322">
        <v>30</v>
      </c>
      <c r="I95" s="323"/>
      <c r="J95" s="325"/>
      <c r="K95" s="323"/>
      <c r="L95" s="323"/>
      <c r="M95" s="323"/>
      <c r="N95" s="324"/>
      <c r="O95" s="330"/>
      <c r="P95" s="322"/>
      <c r="Q95" s="325"/>
      <c r="R95" s="323"/>
      <c r="S95" s="323"/>
      <c r="T95" s="323"/>
      <c r="U95" s="324"/>
      <c r="V95" s="324"/>
      <c r="W95" s="326"/>
      <c r="X95" s="322"/>
      <c r="Y95" s="323"/>
      <c r="Z95" s="323"/>
      <c r="AA95" s="323">
        <v>30</v>
      </c>
      <c r="AB95" s="324"/>
      <c r="AC95" s="324" t="s">
        <v>34</v>
      </c>
      <c r="AD95" s="322">
        <v>2</v>
      </c>
      <c r="AE95" s="325"/>
      <c r="AF95" s="323"/>
      <c r="AG95" s="324"/>
      <c r="AH95" s="322"/>
      <c r="AI95" s="324"/>
      <c r="AJ95" s="324"/>
      <c r="AK95" s="326"/>
      <c r="AL95" s="322"/>
      <c r="AM95" s="323"/>
      <c r="AN95" s="323"/>
      <c r="AO95" s="323"/>
      <c r="AP95" s="324"/>
      <c r="AQ95" s="324"/>
      <c r="AR95" s="322"/>
      <c r="AS95" s="325"/>
      <c r="AT95" s="323"/>
      <c r="AU95" s="323"/>
      <c r="AV95" s="323"/>
      <c r="AW95" s="323"/>
      <c r="AX95" s="323"/>
      <c r="AY95" s="327"/>
    </row>
    <row r="96" spans="1:51" ht="17.25" customHeight="1">
      <c r="A96" s="402">
        <v>24</v>
      </c>
      <c r="B96" s="388" t="s">
        <v>63</v>
      </c>
      <c r="C96" s="326">
        <v>2</v>
      </c>
      <c r="D96" s="329">
        <v>30</v>
      </c>
      <c r="E96" s="322"/>
      <c r="F96" s="323"/>
      <c r="G96" s="324"/>
      <c r="H96" s="322">
        <v>30</v>
      </c>
      <c r="I96" s="323"/>
      <c r="J96" s="325"/>
      <c r="K96" s="323"/>
      <c r="L96" s="323"/>
      <c r="M96" s="323"/>
      <c r="N96" s="324"/>
      <c r="O96" s="330"/>
      <c r="P96" s="322"/>
      <c r="Q96" s="325"/>
      <c r="R96" s="323"/>
      <c r="S96" s="323"/>
      <c r="T96" s="323"/>
      <c r="U96" s="324"/>
      <c r="V96" s="324"/>
      <c r="W96" s="326"/>
      <c r="X96" s="322"/>
      <c r="Y96" s="323"/>
      <c r="Z96" s="323"/>
      <c r="AA96" s="323">
        <v>30</v>
      </c>
      <c r="AB96" s="324"/>
      <c r="AC96" s="324" t="s">
        <v>34</v>
      </c>
      <c r="AD96" s="322">
        <v>2</v>
      </c>
      <c r="AE96" s="325"/>
      <c r="AF96" s="323"/>
      <c r="AG96" s="324"/>
      <c r="AH96" s="322"/>
      <c r="AI96" s="324"/>
      <c r="AJ96" s="324"/>
      <c r="AK96" s="326"/>
      <c r="AL96" s="322"/>
      <c r="AM96" s="323"/>
      <c r="AN96" s="323"/>
      <c r="AO96" s="323"/>
      <c r="AP96" s="324"/>
      <c r="AQ96" s="324"/>
      <c r="AR96" s="322"/>
      <c r="AS96" s="325"/>
      <c r="AT96" s="323"/>
      <c r="AU96" s="323"/>
      <c r="AV96" s="323"/>
      <c r="AW96" s="323"/>
      <c r="AX96" s="323"/>
      <c r="AY96" s="327"/>
    </row>
    <row r="97" spans="1:51" ht="19.5" customHeight="1">
      <c r="A97" s="402">
        <v>25</v>
      </c>
      <c r="B97" s="388" t="s">
        <v>64</v>
      </c>
      <c r="C97" s="326">
        <v>2</v>
      </c>
      <c r="D97" s="329">
        <v>30</v>
      </c>
      <c r="E97" s="322"/>
      <c r="F97" s="323"/>
      <c r="G97" s="324"/>
      <c r="H97" s="322">
        <v>30</v>
      </c>
      <c r="I97" s="323"/>
      <c r="J97" s="325"/>
      <c r="K97" s="323"/>
      <c r="L97" s="323"/>
      <c r="M97" s="323"/>
      <c r="N97" s="324"/>
      <c r="O97" s="330"/>
      <c r="P97" s="322"/>
      <c r="Q97" s="325"/>
      <c r="R97" s="323"/>
      <c r="S97" s="323"/>
      <c r="T97" s="323"/>
      <c r="U97" s="324"/>
      <c r="V97" s="324"/>
      <c r="W97" s="326"/>
      <c r="X97" s="322"/>
      <c r="Y97" s="323"/>
      <c r="Z97" s="323"/>
      <c r="AA97" s="323">
        <v>30</v>
      </c>
      <c r="AB97" s="324"/>
      <c r="AC97" s="324" t="s">
        <v>34</v>
      </c>
      <c r="AD97" s="322">
        <v>2</v>
      </c>
      <c r="AE97" s="325"/>
      <c r="AF97" s="323"/>
      <c r="AG97" s="324"/>
      <c r="AH97" s="322"/>
      <c r="AI97" s="324"/>
      <c r="AJ97" s="324"/>
      <c r="AK97" s="326"/>
      <c r="AL97" s="322"/>
      <c r="AM97" s="323"/>
      <c r="AN97" s="323"/>
      <c r="AO97" s="323"/>
      <c r="AP97" s="324"/>
      <c r="AQ97" s="324"/>
      <c r="AR97" s="322"/>
      <c r="AS97" s="325"/>
      <c r="AT97" s="323"/>
      <c r="AU97" s="323"/>
      <c r="AV97" s="323"/>
      <c r="AW97" s="323"/>
      <c r="AX97" s="323"/>
      <c r="AY97" s="327"/>
    </row>
    <row r="98" spans="1:51" ht="16.5" customHeight="1">
      <c r="A98" s="402">
        <v>26</v>
      </c>
      <c r="B98" s="389" t="s">
        <v>65</v>
      </c>
      <c r="C98" s="237">
        <v>2</v>
      </c>
      <c r="D98" s="238">
        <v>30</v>
      </c>
      <c r="E98" s="239"/>
      <c r="F98" s="240"/>
      <c r="G98" s="245"/>
      <c r="H98" s="243">
        <v>30</v>
      </c>
      <c r="I98" s="240"/>
      <c r="J98" s="241"/>
      <c r="K98" s="240"/>
      <c r="L98" s="240"/>
      <c r="M98" s="240"/>
      <c r="N98" s="242"/>
      <c r="O98" s="243"/>
      <c r="P98" s="239"/>
      <c r="Q98" s="241"/>
      <c r="R98" s="240"/>
      <c r="S98" s="240"/>
      <c r="T98" s="240"/>
      <c r="U98" s="242"/>
      <c r="V98" s="242"/>
      <c r="W98" s="237"/>
      <c r="X98" s="239"/>
      <c r="Y98" s="240"/>
      <c r="Z98" s="240"/>
      <c r="AA98" s="240"/>
      <c r="AB98" s="242"/>
      <c r="AC98" s="242"/>
      <c r="AD98" s="239"/>
      <c r="AE98" s="241"/>
      <c r="AF98" s="240"/>
      <c r="AG98" s="245"/>
      <c r="AH98" s="243">
        <v>30</v>
      </c>
      <c r="AI98" s="242"/>
      <c r="AJ98" s="242" t="s">
        <v>34</v>
      </c>
      <c r="AK98" s="237">
        <v>2</v>
      </c>
      <c r="AL98" s="239"/>
      <c r="AM98" s="240"/>
      <c r="AN98" s="240"/>
      <c r="AO98" s="240"/>
      <c r="AP98" s="242"/>
      <c r="AQ98" s="242"/>
      <c r="AR98" s="239"/>
      <c r="AS98" s="241"/>
      <c r="AT98" s="240"/>
      <c r="AU98" s="240"/>
      <c r="AV98" s="240"/>
      <c r="AW98" s="240"/>
      <c r="AX98" s="240"/>
      <c r="AY98" s="244"/>
    </row>
    <row r="99" spans="1:51" ht="18" customHeight="1">
      <c r="A99" s="402">
        <v>27</v>
      </c>
      <c r="B99" s="389" t="s">
        <v>66</v>
      </c>
      <c r="C99" s="237">
        <v>2</v>
      </c>
      <c r="D99" s="238">
        <v>30</v>
      </c>
      <c r="E99" s="239"/>
      <c r="F99" s="240"/>
      <c r="G99" s="242"/>
      <c r="H99" s="243">
        <v>30</v>
      </c>
      <c r="I99" s="240"/>
      <c r="J99" s="241"/>
      <c r="K99" s="240"/>
      <c r="L99" s="240"/>
      <c r="M99" s="240"/>
      <c r="N99" s="242"/>
      <c r="O99" s="243"/>
      <c r="P99" s="239"/>
      <c r="Q99" s="241"/>
      <c r="R99" s="240"/>
      <c r="S99" s="240"/>
      <c r="T99" s="240"/>
      <c r="U99" s="242"/>
      <c r="V99" s="242"/>
      <c r="W99" s="237"/>
      <c r="X99" s="239"/>
      <c r="Y99" s="240"/>
      <c r="Z99" s="240"/>
      <c r="AA99" s="240"/>
      <c r="AB99" s="242"/>
      <c r="AC99" s="242"/>
      <c r="AD99" s="239"/>
      <c r="AE99" s="241"/>
      <c r="AF99" s="240"/>
      <c r="AG99" s="242"/>
      <c r="AH99" s="243">
        <v>30</v>
      </c>
      <c r="AI99" s="242"/>
      <c r="AJ99" s="242" t="s">
        <v>34</v>
      </c>
      <c r="AK99" s="237">
        <v>2</v>
      </c>
      <c r="AL99" s="239"/>
      <c r="AM99" s="240"/>
      <c r="AN99" s="240"/>
      <c r="AO99" s="240"/>
      <c r="AP99" s="242"/>
      <c r="AQ99" s="242"/>
      <c r="AR99" s="239"/>
      <c r="AS99" s="241"/>
      <c r="AT99" s="240"/>
      <c r="AU99" s="240"/>
      <c r="AV99" s="240"/>
      <c r="AW99" s="240"/>
      <c r="AX99" s="240"/>
      <c r="AY99" s="244"/>
    </row>
    <row r="100" spans="1:51" ht="16.5" customHeight="1">
      <c r="A100" s="402">
        <v>28</v>
      </c>
      <c r="B100" s="390" t="s">
        <v>67</v>
      </c>
      <c r="C100" s="246">
        <v>2</v>
      </c>
      <c r="D100" s="247">
        <v>30</v>
      </c>
      <c r="E100" s="239"/>
      <c r="F100" s="240"/>
      <c r="G100" s="242"/>
      <c r="H100" s="248">
        <v>30</v>
      </c>
      <c r="I100" s="249"/>
      <c r="J100" s="250"/>
      <c r="K100" s="251"/>
      <c r="L100" s="245"/>
      <c r="M100" s="240"/>
      <c r="N100" s="242"/>
      <c r="O100" s="243"/>
      <c r="P100" s="239"/>
      <c r="Q100" s="241"/>
      <c r="R100" s="240"/>
      <c r="S100" s="240"/>
      <c r="T100" s="240"/>
      <c r="U100" s="242"/>
      <c r="V100" s="242"/>
      <c r="W100" s="237"/>
      <c r="X100" s="239"/>
      <c r="Y100" s="240"/>
      <c r="Z100" s="240"/>
      <c r="AA100" s="240"/>
      <c r="AB100" s="242"/>
      <c r="AC100" s="242"/>
      <c r="AD100" s="239"/>
      <c r="AE100" s="241"/>
      <c r="AF100" s="240"/>
      <c r="AG100" s="242"/>
      <c r="AH100" s="248">
        <v>30</v>
      </c>
      <c r="AI100" s="242"/>
      <c r="AJ100" s="242" t="s">
        <v>34</v>
      </c>
      <c r="AK100" s="237">
        <v>2</v>
      </c>
      <c r="AL100" s="239"/>
      <c r="AM100" s="240"/>
      <c r="AN100" s="240"/>
      <c r="AO100" s="240"/>
      <c r="AP100" s="242"/>
      <c r="AQ100" s="242"/>
      <c r="AR100" s="239"/>
      <c r="AS100" s="241"/>
      <c r="AT100" s="240"/>
      <c r="AU100" s="240"/>
      <c r="AV100" s="240"/>
      <c r="AW100" s="240"/>
      <c r="AX100" s="240"/>
      <c r="AY100" s="244"/>
    </row>
    <row r="101" spans="1:51" ht="18" customHeight="1">
      <c r="A101" s="402">
        <v>29</v>
      </c>
      <c r="B101" s="389" t="s">
        <v>68</v>
      </c>
      <c r="C101" s="237">
        <v>2</v>
      </c>
      <c r="D101" s="238">
        <v>30</v>
      </c>
      <c r="E101" s="239"/>
      <c r="F101" s="240"/>
      <c r="G101" s="242"/>
      <c r="H101" s="239">
        <v>30</v>
      </c>
      <c r="I101" s="244"/>
      <c r="J101" s="250"/>
      <c r="K101" s="251"/>
      <c r="L101" s="240"/>
      <c r="M101" s="240"/>
      <c r="N101" s="242"/>
      <c r="O101" s="243"/>
      <c r="P101" s="239"/>
      <c r="Q101" s="241"/>
      <c r="R101" s="240"/>
      <c r="S101" s="240"/>
      <c r="T101" s="240"/>
      <c r="U101" s="242"/>
      <c r="V101" s="242"/>
      <c r="W101" s="237"/>
      <c r="X101" s="239"/>
      <c r="Y101" s="240"/>
      <c r="Z101" s="240"/>
      <c r="AA101" s="240"/>
      <c r="AB101" s="242"/>
      <c r="AC101" s="242"/>
      <c r="AD101" s="239"/>
      <c r="AE101" s="241"/>
      <c r="AF101" s="240"/>
      <c r="AG101" s="245"/>
      <c r="AH101" s="239">
        <v>30</v>
      </c>
      <c r="AI101" s="242"/>
      <c r="AJ101" s="242" t="s">
        <v>34</v>
      </c>
      <c r="AK101" s="237">
        <v>2</v>
      </c>
      <c r="AL101" s="239"/>
      <c r="AM101" s="240"/>
      <c r="AN101" s="240"/>
      <c r="AO101" s="240"/>
      <c r="AP101" s="242"/>
      <c r="AQ101" s="242"/>
      <c r="AR101" s="239"/>
      <c r="AS101" s="241"/>
      <c r="AT101" s="240"/>
      <c r="AU101" s="240"/>
      <c r="AV101" s="240"/>
      <c r="AW101" s="240"/>
      <c r="AX101" s="240"/>
      <c r="AY101" s="244"/>
    </row>
    <row r="102" spans="1:51" ht="25.5" customHeight="1">
      <c r="A102" s="402">
        <v>30</v>
      </c>
      <c r="B102" s="389" t="s">
        <v>69</v>
      </c>
      <c r="C102" s="237">
        <v>2</v>
      </c>
      <c r="D102" s="238">
        <v>30</v>
      </c>
      <c r="E102" s="239"/>
      <c r="F102" s="240"/>
      <c r="G102" s="242"/>
      <c r="H102" s="239">
        <v>30</v>
      </c>
      <c r="I102" s="244"/>
      <c r="J102" s="250"/>
      <c r="K102" s="251"/>
      <c r="L102" s="240"/>
      <c r="M102" s="240"/>
      <c r="N102" s="242"/>
      <c r="O102" s="243"/>
      <c r="P102" s="239"/>
      <c r="Q102" s="241"/>
      <c r="R102" s="240"/>
      <c r="S102" s="240"/>
      <c r="T102" s="240"/>
      <c r="U102" s="242"/>
      <c r="V102" s="242"/>
      <c r="W102" s="237"/>
      <c r="X102" s="239"/>
      <c r="Y102" s="240"/>
      <c r="Z102" s="240"/>
      <c r="AA102" s="240"/>
      <c r="AB102" s="242"/>
      <c r="AC102" s="242"/>
      <c r="AD102" s="239"/>
      <c r="AE102" s="241"/>
      <c r="AF102" s="240"/>
      <c r="AG102" s="242"/>
      <c r="AH102" s="239">
        <v>30</v>
      </c>
      <c r="AI102" s="242"/>
      <c r="AJ102" s="242" t="s">
        <v>34</v>
      </c>
      <c r="AK102" s="237">
        <v>2</v>
      </c>
      <c r="AL102" s="239"/>
      <c r="AM102" s="240"/>
      <c r="AN102" s="240"/>
      <c r="AO102" s="240"/>
      <c r="AP102" s="242"/>
      <c r="AQ102" s="242"/>
      <c r="AR102" s="239"/>
      <c r="AS102" s="241"/>
      <c r="AT102" s="240"/>
      <c r="AU102" s="240"/>
      <c r="AV102" s="240"/>
      <c r="AW102" s="240"/>
      <c r="AX102" s="240"/>
      <c r="AY102" s="244"/>
    </row>
    <row r="103" spans="1:51" ht="29.25" customHeight="1">
      <c r="A103" s="402">
        <v>31</v>
      </c>
      <c r="B103" s="389" t="s">
        <v>70</v>
      </c>
      <c r="C103" s="237">
        <v>2</v>
      </c>
      <c r="D103" s="238">
        <v>30</v>
      </c>
      <c r="E103" s="239"/>
      <c r="F103" s="240"/>
      <c r="G103" s="242"/>
      <c r="H103" s="239">
        <v>30</v>
      </c>
      <c r="I103" s="244"/>
      <c r="J103" s="250"/>
      <c r="K103" s="251"/>
      <c r="L103" s="240"/>
      <c r="M103" s="240"/>
      <c r="N103" s="242"/>
      <c r="O103" s="243"/>
      <c r="P103" s="239"/>
      <c r="Q103" s="241"/>
      <c r="R103" s="240"/>
      <c r="S103" s="240"/>
      <c r="T103" s="240"/>
      <c r="U103" s="242"/>
      <c r="V103" s="242"/>
      <c r="W103" s="237"/>
      <c r="X103" s="239"/>
      <c r="Y103" s="240"/>
      <c r="Z103" s="240"/>
      <c r="AA103" s="240"/>
      <c r="AB103" s="242"/>
      <c r="AC103" s="242"/>
      <c r="AD103" s="239"/>
      <c r="AE103" s="241"/>
      <c r="AF103" s="240"/>
      <c r="AG103" s="242"/>
      <c r="AH103" s="239">
        <v>30</v>
      </c>
      <c r="AI103" s="242"/>
      <c r="AJ103" s="242" t="s">
        <v>34</v>
      </c>
      <c r="AK103" s="237">
        <v>2</v>
      </c>
      <c r="AL103" s="239"/>
      <c r="AM103" s="240"/>
      <c r="AN103" s="240"/>
      <c r="AO103" s="240"/>
      <c r="AP103" s="242"/>
      <c r="AQ103" s="242"/>
      <c r="AR103" s="239"/>
      <c r="AS103" s="241"/>
      <c r="AT103" s="240"/>
      <c r="AU103" s="240"/>
      <c r="AV103" s="240"/>
      <c r="AW103" s="240"/>
      <c r="AX103" s="240"/>
      <c r="AY103" s="244"/>
    </row>
    <row r="104" spans="1:51" ht="19.5" customHeight="1">
      <c r="A104" s="402">
        <v>32</v>
      </c>
      <c r="B104" s="389" t="s">
        <v>71</v>
      </c>
      <c r="C104" s="237">
        <v>2</v>
      </c>
      <c r="D104" s="238">
        <v>30</v>
      </c>
      <c r="E104" s="239"/>
      <c r="F104" s="240"/>
      <c r="G104" s="242"/>
      <c r="H104" s="239">
        <v>30</v>
      </c>
      <c r="I104" s="244"/>
      <c r="J104" s="250"/>
      <c r="K104" s="251"/>
      <c r="L104" s="240"/>
      <c r="M104" s="240"/>
      <c r="N104" s="242"/>
      <c r="O104" s="243"/>
      <c r="P104" s="239"/>
      <c r="Q104" s="241"/>
      <c r="R104" s="240"/>
      <c r="S104" s="240"/>
      <c r="T104" s="240"/>
      <c r="U104" s="242"/>
      <c r="V104" s="242"/>
      <c r="W104" s="237"/>
      <c r="X104" s="239"/>
      <c r="Y104" s="240"/>
      <c r="Z104" s="240"/>
      <c r="AA104" s="240"/>
      <c r="AB104" s="242"/>
      <c r="AC104" s="242"/>
      <c r="AD104" s="239"/>
      <c r="AE104" s="241"/>
      <c r="AF104" s="240"/>
      <c r="AG104" s="242"/>
      <c r="AH104" s="239">
        <v>30</v>
      </c>
      <c r="AI104" s="242"/>
      <c r="AJ104" s="242" t="s">
        <v>34</v>
      </c>
      <c r="AK104" s="237">
        <v>2</v>
      </c>
      <c r="AL104" s="239"/>
      <c r="AM104" s="240"/>
      <c r="AN104" s="240"/>
      <c r="AO104" s="240"/>
      <c r="AP104" s="242"/>
      <c r="AQ104" s="242"/>
      <c r="AR104" s="239"/>
      <c r="AS104" s="241"/>
      <c r="AT104" s="240"/>
      <c r="AU104" s="240"/>
      <c r="AV104" s="240"/>
      <c r="AW104" s="240"/>
      <c r="AX104" s="240"/>
      <c r="AY104" s="244"/>
    </row>
    <row r="105" spans="1:51" ht="18.75" customHeight="1">
      <c r="A105" s="402">
        <v>33</v>
      </c>
      <c r="B105" s="388" t="s">
        <v>72</v>
      </c>
      <c r="C105" s="326">
        <v>2</v>
      </c>
      <c r="D105" s="329">
        <v>30</v>
      </c>
      <c r="E105" s="322"/>
      <c r="F105" s="323"/>
      <c r="G105" s="324"/>
      <c r="H105" s="322">
        <v>30</v>
      </c>
      <c r="I105" s="327"/>
      <c r="J105" s="331"/>
      <c r="K105" s="332"/>
      <c r="L105" s="323"/>
      <c r="M105" s="323"/>
      <c r="N105" s="324"/>
      <c r="O105" s="330"/>
      <c r="P105" s="322"/>
      <c r="Q105" s="325"/>
      <c r="R105" s="323"/>
      <c r="S105" s="323"/>
      <c r="T105" s="323"/>
      <c r="U105" s="324"/>
      <c r="V105" s="324"/>
      <c r="W105" s="326"/>
      <c r="X105" s="322"/>
      <c r="Y105" s="323"/>
      <c r="Z105" s="323"/>
      <c r="AA105" s="323"/>
      <c r="AB105" s="324"/>
      <c r="AC105" s="324"/>
      <c r="AD105" s="322"/>
      <c r="AE105" s="325"/>
      <c r="AF105" s="323"/>
      <c r="AG105" s="323"/>
      <c r="AH105" s="323"/>
      <c r="AI105" s="324"/>
      <c r="AJ105" s="324"/>
      <c r="AK105" s="326"/>
      <c r="AL105" s="322"/>
      <c r="AM105" s="323"/>
      <c r="AN105" s="323"/>
      <c r="AO105" s="323">
        <v>30</v>
      </c>
      <c r="AP105" s="324"/>
      <c r="AQ105" s="324" t="s">
        <v>34</v>
      </c>
      <c r="AR105" s="322">
        <v>2</v>
      </c>
      <c r="AS105" s="325"/>
      <c r="AT105" s="323"/>
      <c r="AU105" s="323"/>
      <c r="AV105" s="323"/>
      <c r="AW105" s="323"/>
      <c r="AX105" s="323"/>
      <c r="AY105" s="327"/>
    </row>
    <row r="106" spans="1:51" ht="19.5" customHeight="1">
      <c r="A106" s="402">
        <v>34</v>
      </c>
      <c r="B106" s="388" t="s">
        <v>73</v>
      </c>
      <c r="C106" s="328">
        <v>2</v>
      </c>
      <c r="D106" s="329">
        <v>30</v>
      </c>
      <c r="E106" s="322"/>
      <c r="F106" s="323"/>
      <c r="G106" s="323"/>
      <c r="H106" s="323">
        <v>30</v>
      </c>
      <c r="I106" s="327"/>
      <c r="J106" s="331"/>
      <c r="K106" s="333"/>
      <c r="L106" s="319"/>
      <c r="M106" s="323"/>
      <c r="N106" s="324"/>
      <c r="O106" s="330"/>
      <c r="P106" s="322"/>
      <c r="Q106" s="325"/>
      <c r="R106" s="323"/>
      <c r="S106" s="323"/>
      <c r="T106" s="323"/>
      <c r="U106" s="324"/>
      <c r="V106" s="324"/>
      <c r="W106" s="326"/>
      <c r="X106" s="322"/>
      <c r="Y106" s="323"/>
      <c r="Z106" s="323"/>
      <c r="AA106" s="323"/>
      <c r="AB106" s="324"/>
      <c r="AC106" s="324"/>
      <c r="AD106" s="322"/>
      <c r="AE106" s="325"/>
      <c r="AF106" s="323"/>
      <c r="AG106" s="323"/>
      <c r="AH106" s="323"/>
      <c r="AI106" s="324"/>
      <c r="AJ106" s="324"/>
      <c r="AK106" s="326"/>
      <c r="AL106" s="322"/>
      <c r="AM106" s="323"/>
      <c r="AN106" s="323"/>
      <c r="AO106" s="323">
        <v>30</v>
      </c>
      <c r="AP106" s="324"/>
      <c r="AQ106" s="324" t="s">
        <v>34</v>
      </c>
      <c r="AR106" s="322">
        <v>2</v>
      </c>
      <c r="AS106" s="325"/>
      <c r="AT106" s="323"/>
      <c r="AU106" s="323"/>
      <c r="AV106" s="323"/>
      <c r="AW106" s="323"/>
      <c r="AX106" s="323"/>
      <c r="AY106" s="327"/>
    </row>
    <row r="107" spans="1:51" ht="28.5" customHeight="1">
      <c r="A107" s="402">
        <v>35</v>
      </c>
      <c r="B107" s="388" t="s">
        <v>74</v>
      </c>
      <c r="C107" s="328">
        <v>2</v>
      </c>
      <c r="D107" s="329">
        <v>30</v>
      </c>
      <c r="E107" s="322"/>
      <c r="F107" s="323"/>
      <c r="G107" s="323"/>
      <c r="H107" s="323">
        <v>30</v>
      </c>
      <c r="I107" s="327"/>
      <c r="J107" s="331"/>
      <c r="K107" s="333"/>
      <c r="L107" s="323"/>
      <c r="M107" s="323"/>
      <c r="N107" s="324"/>
      <c r="O107" s="330"/>
      <c r="P107" s="322"/>
      <c r="Q107" s="325"/>
      <c r="R107" s="323"/>
      <c r="S107" s="323"/>
      <c r="T107" s="323"/>
      <c r="U107" s="324"/>
      <c r="V107" s="324"/>
      <c r="W107" s="326"/>
      <c r="X107" s="322"/>
      <c r="Y107" s="323"/>
      <c r="Z107" s="323"/>
      <c r="AA107" s="323"/>
      <c r="AB107" s="324"/>
      <c r="AC107" s="324"/>
      <c r="AD107" s="322"/>
      <c r="AE107" s="325"/>
      <c r="AF107" s="323"/>
      <c r="AG107" s="323"/>
      <c r="AH107" s="323"/>
      <c r="AI107" s="324"/>
      <c r="AJ107" s="324"/>
      <c r="AK107" s="326"/>
      <c r="AL107" s="322"/>
      <c r="AM107" s="323"/>
      <c r="AN107" s="323"/>
      <c r="AO107" s="323">
        <v>30</v>
      </c>
      <c r="AP107" s="324"/>
      <c r="AQ107" s="324" t="s">
        <v>34</v>
      </c>
      <c r="AR107" s="322">
        <v>2</v>
      </c>
      <c r="AS107" s="325"/>
      <c r="AT107" s="323"/>
      <c r="AU107" s="323"/>
      <c r="AV107" s="323"/>
      <c r="AW107" s="323"/>
      <c r="AX107" s="323"/>
      <c r="AY107" s="327"/>
    </row>
    <row r="108" spans="1:51" ht="17.25" customHeight="1">
      <c r="A108" s="402">
        <v>36</v>
      </c>
      <c r="B108" s="388" t="s">
        <v>75</v>
      </c>
      <c r="C108" s="328">
        <v>2</v>
      </c>
      <c r="D108" s="329">
        <v>30</v>
      </c>
      <c r="E108" s="322"/>
      <c r="F108" s="323"/>
      <c r="G108" s="323"/>
      <c r="H108" s="323">
        <v>30</v>
      </c>
      <c r="I108" s="327"/>
      <c r="J108" s="331"/>
      <c r="K108" s="333"/>
      <c r="L108" s="323"/>
      <c r="M108" s="323"/>
      <c r="N108" s="324"/>
      <c r="O108" s="330"/>
      <c r="P108" s="322"/>
      <c r="Q108" s="325"/>
      <c r="R108" s="323"/>
      <c r="S108" s="323"/>
      <c r="T108" s="323"/>
      <c r="U108" s="324"/>
      <c r="V108" s="324"/>
      <c r="W108" s="326"/>
      <c r="X108" s="322"/>
      <c r="Y108" s="323"/>
      <c r="Z108" s="323"/>
      <c r="AA108" s="323"/>
      <c r="AB108" s="324"/>
      <c r="AC108" s="324"/>
      <c r="AD108" s="322"/>
      <c r="AE108" s="325"/>
      <c r="AF108" s="323"/>
      <c r="AG108" s="323"/>
      <c r="AH108" s="323"/>
      <c r="AI108" s="324"/>
      <c r="AJ108" s="324"/>
      <c r="AK108" s="326"/>
      <c r="AL108" s="322"/>
      <c r="AM108" s="323"/>
      <c r="AN108" s="323"/>
      <c r="AO108" s="323">
        <v>30</v>
      </c>
      <c r="AP108" s="324"/>
      <c r="AQ108" s="324" t="s">
        <v>34</v>
      </c>
      <c r="AR108" s="322">
        <v>2</v>
      </c>
      <c r="AS108" s="325"/>
      <c r="AT108" s="323"/>
      <c r="AU108" s="323"/>
      <c r="AV108" s="323"/>
      <c r="AW108" s="323"/>
      <c r="AX108" s="323"/>
      <c r="AY108" s="327"/>
    </row>
    <row r="109" spans="1:51" ht="29.25" customHeight="1">
      <c r="A109" s="402">
        <v>37</v>
      </c>
      <c r="B109" s="388" t="s">
        <v>76</v>
      </c>
      <c r="C109" s="328">
        <v>2</v>
      </c>
      <c r="D109" s="329">
        <v>30</v>
      </c>
      <c r="E109" s="322"/>
      <c r="F109" s="323"/>
      <c r="G109" s="323"/>
      <c r="H109" s="323">
        <v>30</v>
      </c>
      <c r="I109" s="327"/>
      <c r="J109" s="331"/>
      <c r="K109" s="333"/>
      <c r="L109" s="323"/>
      <c r="M109" s="323"/>
      <c r="N109" s="324"/>
      <c r="O109" s="330"/>
      <c r="P109" s="322"/>
      <c r="Q109" s="325"/>
      <c r="R109" s="323"/>
      <c r="S109" s="323"/>
      <c r="T109" s="323"/>
      <c r="U109" s="324"/>
      <c r="V109" s="324"/>
      <c r="W109" s="326"/>
      <c r="X109" s="322"/>
      <c r="Y109" s="323"/>
      <c r="Z109" s="323"/>
      <c r="AA109" s="323"/>
      <c r="AB109" s="324"/>
      <c r="AC109" s="324"/>
      <c r="AD109" s="322"/>
      <c r="AE109" s="325"/>
      <c r="AF109" s="323"/>
      <c r="AG109" s="323"/>
      <c r="AH109" s="323"/>
      <c r="AI109" s="324"/>
      <c r="AJ109" s="324"/>
      <c r="AK109" s="326"/>
      <c r="AL109" s="322"/>
      <c r="AM109" s="323"/>
      <c r="AN109" s="323"/>
      <c r="AO109" s="323">
        <v>30</v>
      </c>
      <c r="AP109" s="324"/>
      <c r="AQ109" s="324" t="s">
        <v>34</v>
      </c>
      <c r="AR109" s="322">
        <v>2</v>
      </c>
      <c r="AS109" s="325"/>
      <c r="AT109" s="323"/>
      <c r="AU109" s="323"/>
      <c r="AV109" s="323"/>
      <c r="AW109" s="323"/>
      <c r="AX109" s="323"/>
      <c r="AY109" s="327"/>
    </row>
    <row r="110" spans="1:51" ht="18" customHeight="1">
      <c r="A110" s="402">
        <v>38</v>
      </c>
      <c r="B110" s="388" t="s">
        <v>77</v>
      </c>
      <c r="C110" s="328">
        <v>2</v>
      </c>
      <c r="D110" s="329">
        <v>30</v>
      </c>
      <c r="E110" s="322"/>
      <c r="F110" s="323"/>
      <c r="G110" s="323"/>
      <c r="H110" s="323">
        <v>30</v>
      </c>
      <c r="I110" s="327"/>
      <c r="J110" s="331"/>
      <c r="K110" s="333"/>
      <c r="L110" s="323"/>
      <c r="M110" s="323"/>
      <c r="N110" s="324"/>
      <c r="O110" s="330"/>
      <c r="P110" s="322"/>
      <c r="Q110" s="325"/>
      <c r="R110" s="323"/>
      <c r="S110" s="323"/>
      <c r="T110" s="323"/>
      <c r="U110" s="324"/>
      <c r="V110" s="324"/>
      <c r="W110" s="326"/>
      <c r="X110" s="322"/>
      <c r="Y110" s="323"/>
      <c r="Z110" s="323"/>
      <c r="AA110" s="323"/>
      <c r="AB110" s="324"/>
      <c r="AC110" s="324"/>
      <c r="AD110" s="322"/>
      <c r="AE110" s="325"/>
      <c r="AF110" s="323"/>
      <c r="AG110" s="323"/>
      <c r="AH110" s="323"/>
      <c r="AI110" s="324"/>
      <c r="AJ110" s="324"/>
      <c r="AK110" s="326"/>
      <c r="AL110" s="322"/>
      <c r="AM110" s="323"/>
      <c r="AN110" s="323"/>
      <c r="AO110" s="323">
        <v>30</v>
      </c>
      <c r="AP110" s="324"/>
      <c r="AQ110" s="324" t="s">
        <v>34</v>
      </c>
      <c r="AR110" s="322">
        <v>2</v>
      </c>
      <c r="AS110" s="325"/>
      <c r="AT110" s="323"/>
      <c r="AU110" s="323"/>
      <c r="AV110" s="323"/>
      <c r="AW110" s="323"/>
      <c r="AX110" s="323"/>
      <c r="AY110" s="327"/>
    </row>
    <row r="111" spans="1:51" ht="18" customHeight="1">
      <c r="A111" s="402">
        <v>39</v>
      </c>
      <c r="B111" s="388" t="s">
        <v>78</v>
      </c>
      <c r="C111" s="328">
        <v>2</v>
      </c>
      <c r="D111" s="329">
        <v>30</v>
      </c>
      <c r="E111" s="322"/>
      <c r="F111" s="323"/>
      <c r="G111" s="323"/>
      <c r="H111" s="323">
        <v>30</v>
      </c>
      <c r="I111" s="327"/>
      <c r="J111" s="331"/>
      <c r="K111" s="333"/>
      <c r="L111" s="323"/>
      <c r="M111" s="323"/>
      <c r="N111" s="324"/>
      <c r="O111" s="330"/>
      <c r="P111" s="322"/>
      <c r="Q111" s="325"/>
      <c r="R111" s="323"/>
      <c r="S111" s="323"/>
      <c r="T111" s="323"/>
      <c r="U111" s="324"/>
      <c r="V111" s="324"/>
      <c r="W111" s="326"/>
      <c r="X111" s="322"/>
      <c r="Y111" s="323"/>
      <c r="Z111" s="323"/>
      <c r="AA111" s="323"/>
      <c r="AB111" s="324"/>
      <c r="AC111" s="324"/>
      <c r="AD111" s="322"/>
      <c r="AE111" s="325"/>
      <c r="AF111" s="323"/>
      <c r="AG111" s="323"/>
      <c r="AH111" s="323"/>
      <c r="AI111" s="324"/>
      <c r="AJ111" s="324"/>
      <c r="AK111" s="326"/>
      <c r="AL111" s="322"/>
      <c r="AM111" s="323"/>
      <c r="AN111" s="323"/>
      <c r="AO111" s="323">
        <v>30</v>
      </c>
      <c r="AP111" s="324"/>
      <c r="AQ111" s="324" t="s">
        <v>34</v>
      </c>
      <c r="AR111" s="322">
        <v>2</v>
      </c>
      <c r="AS111" s="325"/>
      <c r="AT111" s="323"/>
      <c r="AU111" s="323"/>
      <c r="AV111" s="323"/>
      <c r="AW111" s="323"/>
      <c r="AX111" s="323"/>
      <c r="AY111" s="327"/>
    </row>
    <row r="112" spans="1:51" ht="29.25" customHeight="1">
      <c r="A112" s="402">
        <v>40</v>
      </c>
      <c r="B112" s="388" t="s">
        <v>79</v>
      </c>
      <c r="C112" s="328">
        <v>2</v>
      </c>
      <c r="D112" s="329">
        <v>30</v>
      </c>
      <c r="E112" s="322"/>
      <c r="F112" s="323"/>
      <c r="G112" s="323"/>
      <c r="H112" s="323">
        <v>30</v>
      </c>
      <c r="I112" s="327"/>
      <c r="J112" s="331"/>
      <c r="K112" s="332"/>
      <c r="L112" s="323"/>
      <c r="M112" s="323"/>
      <c r="N112" s="324"/>
      <c r="O112" s="330"/>
      <c r="P112" s="322"/>
      <c r="Q112" s="325"/>
      <c r="R112" s="323"/>
      <c r="S112" s="323"/>
      <c r="T112" s="323"/>
      <c r="U112" s="324"/>
      <c r="V112" s="324"/>
      <c r="W112" s="326"/>
      <c r="X112" s="322"/>
      <c r="Y112" s="323"/>
      <c r="Z112" s="323"/>
      <c r="AA112" s="323"/>
      <c r="AB112" s="324"/>
      <c r="AC112" s="324"/>
      <c r="AD112" s="322"/>
      <c r="AE112" s="325"/>
      <c r="AF112" s="323"/>
      <c r="AG112" s="323"/>
      <c r="AH112" s="323"/>
      <c r="AI112" s="324"/>
      <c r="AJ112" s="324"/>
      <c r="AK112" s="326"/>
      <c r="AL112" s="322"/>
      <c r="AM112" s="323"/>
      <c r="AN112" s="323"/>
      <c r="AO112" s="323">
        <v>30</v>
      </c>
      <c r="AP112" s="324"/>
      <c r="AQ112" s="324" t="s">
        <v>34</v>
      </c>
      <c r="AR112" s="322">
        <v>2</v>
      </c>
      <c r="AS112" s="325"/>
      <c r="AT112" s="323"/>
      <c r="AU112" s="323"/>
      <c r="AV112" s="323"/>
      <c r="AW112" s="323"/>
      <c r="AX112" s="323"/>
      <c r="AY112" s="327"/>
    </row>
    <row r="113" spans="1:51" ht="27.75" customHeight="1">
      <c r="A113" s="402">
        <v>41</v>
      </c>
      <c r="B113" s="390" t="s">
        <v>80</v>
      </c>
      <c r="C113" s="253">
        <v>2</v>
      </c>
      <c r="D113" s="238">
        <v>15</v>
      </c>
      <c r="E113" s="239"/>
      <c r="F113" s="245"/>
      <c r="G113" s="240"/>
      <c r="H113" s="240">
        <v>15</v>
      </c>
      <c r="I113" s="244"/>
      <c r="J113" s="250"/>
      <c r="K113" s="251"/>
      <c r="L113" s="245"/>
      <c r="M113" s="240"/>
      <c r="N113" s="242"/>
      <c r="O113" s="243"/>
      <c r="P113" s="239"/>
      <c r="Q113" s="241"/>
      <c r="R113" s="240"/>
      <c r="S113" s="240"/>
      <c r="T113" s="240"/>
      <c r="U113" s="242"/>
      <c r="V113" s="242"/>
      <c r="W113" s="237"/>
      <c r="X113" s="239"/>
      <c r="Y113" s="240"/>
      <c r="Z113" s="240"/>
      <c r="AA113" s="240"/>
      <c r="AB113" s="242"/>
      <c r="AC113" s="242"/>
      <c r="AD113" s="239"/>
      <c r="AE113" s="241"/>
      <c r="AF113" s="240"/>
      <c r="AG113" s="240"/>
      <c r="AH113" s="240"/>
      <c r="AI113" s="242"/>
      <c r="AJ113" s="242"/>
      <c r="AK113" s="237"/>
      <c r="AL113" s="239"/>
      <c r="AM113" s="240"/>
      <c r="AN113" s="240"/>
      <c r="AO113" s="240"/>
      <c r="AP113" s="242"/>
      <c r="AQ113" s="242"/>
      <c r="AR113" s="239"/>
      <c r="AS113" s="241"/>
      <c r="AT113" s="240"/>
      <c r="AU113" s="240"/>
      <c r="AV113" s="240">
        <v>15</v>
      </c>
      <c r="AW113" s="240"/>
      <c r="AX113" s="240" t="s">
        <v>34</v>
      </c>
      <c r="AY113" s="244">
        <v>2</v>
      </c>
    </row>
    <row r="114" spans="1:51" ht="15.75" customHeight="1">
      <c r="A114" s="402">
        <v>42</v>
      </c>
      <c r="B114" s="389" t="s">
        <v>81</v>
      </c>
      <c r="C114" s="253">
        <v>2</v>
      </c>
      <c r="D114" s="238">
        <v>15</v>
      </c>
      <c r="E114" s="239"/>
      <c r="F114" s="240"/>
      <c r="G114" s="240"/>
      <c r="H114" s="240">
        <v>15</v>
      </c>
      <c r="I114" s="244"/>
      <c r="J114" s="250"/>
      <c r="K114" s="252"/>
      <c r="L114" s="240"/>
      <c r="M114" s="240"/>
      <c r="N114" s="242"/>
      <c r="O114" s="243"/>
      <c r="P114" s="239"/>
      <c r="Q114" s="241"/>
      <c r="R114" s="240"/>
      <c r="S114" s="240"/>
      <c r="T114" s="240"/>
      <c r="U114" s="242"/>
      <c r="V114" s="242"/>
      <c r="W114" s="237"/>
      <c r="X114" s="239"/>
      <c r="Y114" s="240"/>
      <c r="Z114" s="240"/>
      <c r="AA114" s="240"/>
      <c r="AB114" s="242"/>
      <c r="AC114" s="242"/>
      <c r="AD114" s="239"/>
      <c r="AE114" s="241"/>
      <c r="AF114" s="240"/>
      <c r="AG114" s="240"/>
      <c r="AH114" s="240"/>
      <c r="AI114" s="242"/>
      <c r="AJ114" s="242"/>
      <c r="AK114" s="237"/>
      <c r="AL114" s="239"/>
      <c r="AM114" s="240"/>
      <c r="AN114" s="240"/>
      <c r="AO114" s="240"/>
      <c r="AP114" s="242"/>
      <c r="AQ114" s="242"/>
      <c r="AR114" s="239"/>
      <c r="AS114" s="241"/>
      <c r="AT114" s="240"/>
      <c r="AU114" s="240"/>
      <c r="AV114" s="240">
        <v>15</v>
      </c>
      <c r="AW114" s="240"/>
      <c r="AX114" s="240" t="s">
        <v>34</v>
      </c>
      <c r="AY114" s="244">
        <v>2</v>
      </c>
    </row>
    <row r="115" spans="1:51" ht="15" customHeight="1">
      <c r="A115" s="402">
        <v>43</v>
      </c>
      <c r="B115" s="389" t="s">
        <v>82</v>
      </c>
      <c r="C115" s="253">
        <v>2</v>
      </c>
      <c r="D115" s="238">
        <v>15</v>
      </c>
      <c r="E115" s="239"/>
      <c r="F115" s="240"/>
      <c r="G115" s="240"/>
      <c r="H115" s="240">
        <v>15</v>
      </c>
      <c r="I115" s="240"/>
      <c r="J115" s="254"/>
      <c r="K115" s="255"/>
      <c r="L115" s="240"/>
      <c r="M115" s="240"/>
      <c r="N115" s="242"/>
      <c r="O115" s="243"/>
      <c r="P115" s="239"/>
      <c r="Q115" s="241"/>
      <c r="R115" s="240"/>
      <c r="S115" s="240"/>
      <c r="T115" s="240"/>
      <c r="U115" s="242"/>
      <c r="V115" s="242"/>
      <c r="W115" s="237"/>
      <c r="X115" s="239"/>
      <c r="Y115" s="240"/>
      <c r="Z115" s="240"/>
      <c r="AA115" s="240"/>
      <c r="AB115" s="242"/>
      <c r="AC115" s="242"/>
      <c r="AD115" s="239"/>
      <c r="AE115" s="241"/>
      <c r="AF115" s="240"/>
      <c r="AG115" s="240"/>
      <c r="AH115" s="240"/>
      <c r="AI115" s="242"/>
      <c r="AJ115" s="242"/>
      <c r="AK115" s="237"/>
      <c r="AL115" s="239"/>
      <c r="AM115" s="240"/>
      <c r="AN115" s="240"/>
      <c r="AO115" s="240"/>
      <c r="AP115" s="242"/>
      <c r="AQ115" s="242"/>
      <c r="AR115" s="239"/>
      <c r="AS115" s="241"/>
      <c r="AT115" s="240"/>
      <c r="AU115" s="240"/>
      <c r="AV115" s="240">
        <v>15</v>
      </c>
      <c r="AW115" s="240"/>
      <c r="AX115" s="240" t="s">
        <v>34</v>
      </c>
      <c r="AY115" s="244">
        <v>2</v>
      </c>
    </row>
    <row r="116" spans="1:51" ht="16.5" customHeight="1">
      <c r="A116" s="402">
        <v>44</v>
      </c>
      <c r="B116" s="389" t="s">
        <v>83</v>
      </c>
      <c r="C116" s="253">
        <v>2</v>
      </c>
      <c r="D116" s="238">
        <v>15</v>
      </c>
      <c r="E116" s="239"/>
      <c r="F116" s="240"/>
      <c r="G116" s="240"/>
      <c r="H116" s="240">
        <v>15</v>
      </c>
      <c r="I116" s="240"/>
      <c r="J116" s="254"/>
      <c r="K116" s="255"/>
      <c r="L116" s="240"/>
      <c r="M116" s="240"/>
      <c r="N116" s="242"/>
      <c r="O116" s="243"/>
      <c r="P116" s="239"/>
      <c r="Q116" s="241"/>
      <c r="R116" s="240"/>
      <c r="S116" s="240"/>
      <c r="T116" s="240"/>
      <c r="U116" s="242"/>
      <c r="V116" s="242"/>
      <c r="W116" s="237"/>
      <c r="X116" s="239"/>
      <c r="Y116" s="240"/>
      <c r="Z116" s="240"/>
      <c r="AA116" s="240"/>
      <c r="AB116" s="242"/>
      <c r="AC116" s="242"/>
      <c r="AD116" s="239"/>
      <c r="AE116" s="241"/>
      <c r="AF116" s="240"/>
      <c r="AG116" s="240"/>
      <c r="AH116" s="240"/>
      <c r="AI116" s="242"/>
      <c r="AJ116" s="242"/>
      <c r="AK116" s="237"/>
      <c r="AL116" s="239"/>
      <c r="AM116" s="240"/>
      <c r="AN116" s="240"/>
      <c r="AO116" s="240"/>
      <c r="AP116" s="242"/>
      <c r="AQ116" s="242"/>
      <c r="AR116" s="239"/>
      <c r="AS116" s="241"/>
      <c r="AT116" s="240"/>
      <c r="AU116" s="240"/>
      <c r="AV116" s="240">
        <v>15</v>
      </c>
      <c r="AW116" s="240"/>
      <c r="AX116" s="240" t="s">
        <v>34</v>
      </c>
      <c r="AY116" s="244">
        <v>2</v>
      </c>
    </row>
    <row r="117" spans="1:51" ht="18" customHeight="1">
      <c r="A117" s="402">
        <v>45</v>
      </c>
      <c r="B117" s="389" t="s">
        <v>84</v>
      </c>
      <c r="C117" s="253">
        <v>2</v>
      </c>
      <c r="D117" s="238">
        <v>15</v>
      </c>
      <c r="E117" s="239"/>
      <c r="F117" s="240"/>
      <c r="G117" s="240"/>
      <c r="H117" s="240">
        <v>15</v>
      </c>
      <c r="I117" s="240"/>
      <c r="J117" s="254"/>
      <c r="K117" s="255"/>
      <c r="L117" s="240"/>
      <c r="M117" s="240"/>
      <c r="N117" s="242"/>
      <c r="O117" s="243"/>
      <c r="P117" s="239"/>
      <c r="Q117" s="241"/>
      <c r="R117" s="240"/>
      <c r="S117" s="240"/>
      <c r="T117" s="240"/>
      <c r="U117" s="242"/>
      <c r="V117" s="242"/>
      <c r="W117" s="237"/>
      <c r="X117" s="239"/>
      <c r="Y117" s="240"/>
      <c r="Z117" s="240"/>
      <c r="AA117" s="240"/>
      <c r="AB117" s="242"/>
      <c r="AC117" s="242"/>
      <c r="AD117" s="239"/>
      <c r="AE117" s="241"/>
      <c r="AF117" s="240"/>
      <c r="AG117" s="240"/>
      <c r="AH117" s="240"/>
      <c r="AI117" s="242"/>
      <c r="AJ117" s="242"/>
      <c r="AK117" s="237"/>
      <c r="AL117" s="239"/>
      <c r="AM117" s="240"/>
      <c r="AN117" s="240"/>
      <c r="AO117" s="240"/>
      <c r="AP117" s="242"/>
      <c r="AQ117" s="242"/>
      <c r="AR117" s="239"/>
      <c r="AS117" s="241"/>
      <c r="AT117" s="240"/>
      <c r="AU117" s="240"/>
      <c r="AV117" s="240">
        <v>15</v>
      </c>
      <c r="AW117" s="240"/>
      <c r="AX117" s="240" t="s">
        <v>34</v>
      </c>
      <c r="AY117" s="244">
        <v>2</v>
      </c>
    </row>
    <row r="118" spans="1:51" ht="20.25" customHeight="1">
      <c r="A118" s="402">
        <v>46</v>
      </c>
      <c r="B118" s="389" t="s">
        <v>85</v>
      </c>
      <c r="C118" s="253">
        <v>2</v>
      </c>
      <c r="D118" s="238">
        <v>15</v>
      </c>
      <c r="E118" s="239"/>
      <c r="F118" s="240"/>
      <c r="G118" s="240"/>
      <c r="H118" s="240">
        <v>15</v>
      </c>
      <c r="I118" s="240"/>
      <c r="J118" s="254"/>
      <c r="K118" s="255"/>
      <c r="L118" s="240"/>
      <c r="M118" s="240"/>
      <c r="N118" s="242"/>
      <c r="O118" s="243"/>
      <c r="P118" s="239"/>
      <c r="Q118" s="241"/>
      <c r="R118" s="240"/>
      <c r="S118" s="240"/>
      <c r="T118" s="240"/>
      <c r="U118" s="242"/>
      <c r="V118" s="242"/>
      <c r="W118" s="237"/>
      <c r="X118" s="239"/>
      <c r="Y118" s="240"/>
      <c r="Z118" s="240"/>
      <c r="AA118" s="240"/>
      <c r="AB118" s="242"/>
      <c r="AC118" s="242"/>
      <c r="AD118" s="239"/>
      <c r="AE118" s="241"/>
      <c r="AF118" s="240"/>
      <c r="AG118" s="240"/>
      <c r="AH118" s="240"/>
      <c r="AI118" s="242"/>
      <c r="AJ118" s="242"/>
      <c r="AK118" s="237"/>
      <c r="AL118" s="239"/>
      <c r="AM118" s="240"/>
      <c r="AN118" s="240"/>
      <c r="AO118" s="240"/>
      <c r="AP118" s="242"/>
      <c r="AQ118" s="242"/>
      <c r="AR118" s="239"/>
      <c r="AS118" s="241"/>
      <c r="AT118" s="240"/>
      <c r="AU118" s="240"/>
      <c r="AV118" s="240">
        <v>15</v>
      </c>
      <c r="AW118" s="240"/>
      <c r="AX118" s="240" t="s">
        <v>34</v>
      </c>
      <c r="AY118" s="244">
        <v>2</v>
      </c>
    </row>
    <row r="119" spans="1:51" ht="30.75" thickBot="1">
      <c r="A119" s="432">
        <v>47</v>
      </c>
      <c r="B119" s="391" t="s">
        <v>86</v>
      </c>
      <c r="C119" s="334">
        <v>2</v>
      </c>
      <c r="D119" s="335">
        <v>15</v>
      </c>
      <c r="E119" s="336"/>
      <c r="F119" s="337"/>
      <c r="G119" s="337"/>
      <c r="H119" s="337">
        <v>15</v>
      </c>
      <c r="I119" s="337"/>
      <c r="J119" s="338"/>
      <c r="K119" s="339"/>
      <c r="L119" s="337"/>
      <c r="M119" s="337"/>
      <c r="N119" s="340"/>
      <c r="O119" s="341"/>
      <c r="P119" s="336"/>
      <c r="Q119" s="342"/>
      <c r="R119" s="337"/>
      <c r="S119" s="337"/>
      <c r="T119" s="337"/>
      <c r="U119" s="340"/>
      <c r="V119" s="340"/>
      <c r="W119" s="343"/>
      <c r="X119" s="336"/>
      <c r="Y119" s="337"/>
      <c r="Z119" s="337"/>
      <c r="AA119" s="337"/>
      <c r="AB119" s="340"/>
      <c r="AC119" s="340"/>
      <c r="AD119" s="336"/>
      <c r="AE119" s="342"/>
      <c r="AF119" s="337"/>
      <c r="AG119" s="337"/>
      <c r="AH119" s="337"/>
      <c r="AI119" s="340"/>
      <c r="AJ119" s="340"/>
      <c r="AK119" s="343"/>
      <c r="AL119" s="336"/>
      <c r="AM119" s="337"/>
      <c r="AN119" s="337"/>
      <c r="AO119" s="337"/>
      <c r="AP119" s="340"/>
      <c r="AQ119" s="340"/>
      <c r="AR119" s="336"/>
      <c r="AS119" s="342"/>
      <c r="AT119" s="337"/>
      <c r="AU119" s="337"/>
      <c r="AV119" s="337">
        <v>15</v>
      </c>
      <c r="AW119" s="337"/>
      <c r="AX119" s="337" t="s">
        <v>34</v>
      </c>
      <c r="AY119" s="344">
        <v>2</v>
      </c>
    </row>
  </sheetData>
  <sheetProtection/>
  <mergeCells count="70">
    <mergeCell ref="B72:L72"/>
    <mergeCell ref="A67:G67"/>
    <mergeCell ref="H67:N67"/>
    <mergeCell ref="X67:AI67"/>
    <mergeCell ref="A64:AY64"/>
    <mergeCell ref="D61:AR61"/>
    <mergeCell ref="A63:B63"/>
    <mergeCell ref="Q62:W62"/>
    <mergeCell ref="X62:AD62"/>
    <mergeCell ref="AE62:AK62"/>
    <mergeCell ref="C6:Q6"/>
    <mergeCell ref="C7:X7"/>
    <mergeCell ref="AL7:AY7"/>
    <mergeCell ref="D8:I8"/>
    <mergeCell ref="Q57:W57"/>
    <mergeCell ref="X57:AD57"/>
    <mergeCell ref="AE57:AK57"/>
    <mergeCell ref="J57:P57"/>
    <mergeCell ref="AE9:AK9"/>
    <mergeCell ref="A51:AY51"/>
    <mergeCell ref="D58:I58"/>
    <mergeCell ref="B8:B10"/>
    <mergeCell ref="J8:W8"/>
    <mergeCell ref="AS9:AY9"/>
    <mergeCell ref="X8:AK8"/>
    <mergeCell ref="J9:P9"/>
    <mergeCell ref="A11:AY11"/>
    <mergeCell ref="AL9:AR9"/>
    <mergeCell ref="A8:A10"/>
    <mergeCell ref="A56:B56"/>
    <mergeCell ref="B1:U1"/>
    <mergeCell ref="AL2:AY2"/>
    <mergeCell ref="C3:AE3"/>
    <mergeCell ref="C4:AE4"/>
    <mergeCell ref="A20:AY20"/>
    <mergeCell ref="R59:W59"/>
    <mergeCell ref="AF59:AK59"/>
    <mergeCell ref="AM59:AR59"/>
    <mergeCell ref="A50:B50"/>
    <mergeCell ref="A57:I57"/>
    <mergeCell ref="C5:Q5"/>
    <mergeCell ref="AL8:AY8"/>
    <mergeCell ref="AT59:AY59"/>
    <mergeCell ref="AL57:AR57"/>
    <mergeCell ref="AS57:AY57"/>
    <mergeCell ref="AF58:AK58"/>
    <mergeCell ref="AM58:AR58"/>
    <mergeCell ref="C8:C10"/>
    <mergeCell ref="D9:D10"/>
    <mergeCell ref="E9:I9"/>
    <mergeCell ref="B40:AY40"/>
    <mergeCell ref="A55:B55"/>
    <mergeCell ref="Q9:W9"/>
    <mergeCell ref="X9:AB9"/>
    <mergeCell ref="AS61:AY61"/>
    <mergeCell ref="A60:B60"/>
    <mergeCell ref="AE60:AK60"/>
    <mergeCell ref="AL60:AR60"/>
    <mergeCell ref="AS60:AY60"/>
    <mergeCell ref="D60:I60"/>
    <mergeCell ref="J60:P60"/>
    <mergeCell ref="Q60:W60"/>
    <mergeCell ref="X60:AD60"/>
    <mergeCell ref="A61:B61"/>
    <mergeCell ref="A65:AX65"/>
    <mergeCell ref="A66:AD66"/>
    <mergeCell ref="AS62:AY62"/>
    <mergeCell ref="AL62:AR62"/>
    <mergeCell ref="A62:I62"/>
    <mergeCell ref="J62:P62"/>
  </mergeCells>
  <printOptions/>
  <pageMargins left="0.7480314960629921" right="0.7480314960629921" top="0.3937007874015748" bottom="0.4724409448818898" header="0.5118110236220472" footer="0.5118110236220472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Użytkownik systemu Windows</cp:lastModifiedBy>
  <cp:lastPrinted>2019-07-09T10:01:14Z</cp:lastPrinted>
  <dcterms:created xsi:type="dcterms:W3CDTF">2007-12-04T15:57:32Z</dcterms:created>
  <dcterms:modified xsi:type="dcterms:W3CDTF">2019-07-09T10:03:20Z</dcterms:modified>
  <cp:category/>
  <cp:version/>
  <cp:contentType/>
  <cp:contentStatus/>
</cp:coreProperties>
</file>