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niestacjon_biznes" sheetId="1" r:id="rId1"/>
    <sheet name="niestacjon_menedż" sheetId="2" r:id="rId2"/>
  </sheets>
  <definedNames/>
  <calcPr fullCalcOnLoad="1"/>
</workbook>
</file>

<file path=xl/sharedStrings.xml><?xml version="1.0" encoding="utf-8"?>
<sst xmlns="http://schemas.openxmlformats.org/spreadsheetml/2006/main" count="353" uniqueCount="144">
  <si>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</si>
  <si>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</si>
  <si>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</si>
  <si>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</si>
  <si>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</si>
  <si>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</si>
  <si>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</si>
  <si>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</si>
  <si>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</si>
  <si>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</si>
  <si>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</si>
  <si>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</si>
  <si>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</si>
  <si>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</si>
  <si>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</si>
  <si>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</si>
  <si>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</si>
  <si>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</si>
  <si>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</si>
  <si>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</si>
  <si>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</si>
  <si>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Nazwa modułu (przedmiotu)</t>
  </si>
  <si>
    <t>Blok modułów (przedmiotów) obowiązkowych - A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</si>
  <si>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</si>
  <si>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</si>
  <si>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</si>
  <si>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</si>
  <si>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</si>
  <si>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</si>
  <si>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E</t>
  </si>
  <si>
    <t>Z/O</t>
  </si>
  <si>
    <t>Język obcy</t>
  </si>
  <si>
    <t>Przedmiot monograficzny (do wyboru z listy na dany rok)</t>
  </si>
  <si>
    <t>Blok modułów (przedmiotów) wybieralnych/fakultatywnych  - B1</t>
  </si>
  <si>
    <t xml:space="preserve">                                  BIZNESOWA</t>
  </si>
  <si>
    <t xml:space="preserve">                                  II STOPNIA</t>
  </si>
  <si>
    <t xml:space="preserve">                                 OGÓLNOAKADEMICKI</t>
  </si>
  <si>
    <t>Blok modułów (przedmiotów) obowiązkowych - A1</t>
  </si>
  <si>
    <t>PRAWNO - MENEDŻERSKI</t>
  </si>
  <si>
    <t>Razem A1</t>
  </si>
  <si>
    <t xml:space="preserve">                                  MENEDŻERSKA</t>
  </si>
  <si>
    <t xml:space="preserve">                                 NIESTACJONARNE</t>
  </si>
  <si>
    <t>Wydział przed rozpoczęciem roku akademickiego  może podać listę przedmiotów grupy B* dla każdego roku studiów.</t>
  </si>
  <si>
    <t>Szkolenie biblioteczne, Szkolenie BHP, Etyka i odpowiedzialność dyscyplinarna studentów obowiązuje na I roku studiów</t>
  </si>
  <si>
    <t>Blok modułów (przedmiotów) obowiązkowych - A2</t>
  </si>
  <si>
    <t>Razem A2</t>
  </si>
  <si>
    <t>Blok modułów (przedmiotów) wybieralnych/fakultatywnych  - B(m)*</t>
  </si>
  <si>
    <t>Blok modułów (przedmiotów) wybieralnych/fakultatywnych  - B1(m)</t>
  </si>
  <si>
    <t>Blok modułów (przedmiotów) wybieralnych/fakultatywnych  - B(b)*</t>
  </si>
  <si>
    <t>Blok modułów (przedmiotów) wybieralnych/fakultatywnych  - B1(b)</t>
  </si>
  <si>
    <r>
      <t xml:space="preserve">Przedmioty kierunkowe </t>
    </r>
    <r>
      <rPr>
        <b/>
        <sz val="8"/>
        <color indexed="8"/>
        <rFont val="Arial Narrow"/>
        <family val="2"/>
      </rPr>
      <t>B(b)</t>
    </r>
    <r>
      <rPr>
        <sz val="8"/>
        <color indexed="8"/>
        <rFont val="Arial Narrow"/>
        <family val="2"/>
      </rPr>
      <t xml:space="preserve"> mogą by prowadzone w formie: wykładów (30 godz.), wykładów (15 godz.) oraz ćwiczeń (15 godz.), ćwiczeń (30 godz.).</t>
    </r>
  </si>
  <si>
    <r>
      <t xml:space="preserve">W ciągu całego okresu studiów student powinien uzyskać 20 punktów ECTS z przedmiotów kierunkowych </t>
    </r>
    <r>
      <rPr>
        <b/>
        <sz val="8"/>
        <color indexed="8"/>
        <rFont val="Arial Narrow"/>
        <family val="2"/>
      </rPr>
      <t>B(b)</t>
    </r>
    <r>
      <rPr>
        <sz val="8"/>
        <color indexed="8"/>
        <rFont val="Arial Narrow"/>
        <family val="2"/>
      </rPr>
      <t xml:space="preserve"> i monograficznych </t>
    </r>
    <r>
      <rPr>
        <b/>
        <sz val="8"/>
        <color indexed="8"/>
        <rFont val="Arial Narrow"/>
        <family val="2"/>
      </rPr>
      <t>B1(b)</t>
    </r>
    <r>
      <rPr>
        <sz val="8"/>
        <color indexed="8"/>
        <rFont val="Arial Narrow"/>
        <family val="2"/>
      </rPr>
      <t xml:space="preserve">, w tym 16 punktów z przedmiotów kierunkowych </t>
    </r>
    <r>
      <rPr>
        <b/>
        <sz val="8"/>
        <color indexed="8"/>
        <rFont val="Arial Narrow"/>
        <family val="2"/>
      </rPr>
      <t>B(b)</t>
    </r>
    <r>
      <rPr>
        <sz val="8"/>
        <color indexed="8"/>
        <rFont val="Arial Narrow"/>
        <family val="2"/>
      </rPr>
      <t xml:space="preserve"> i  4 punkty ECTS z przedmiotów monograficznych </t>
    </r>
    <r>
      <rPr>
        <b/>
        <sz val="8"/>
        <color indexed="8"/>
        <rFont val="Arial Narrow"/>
        <family val="2"/>
      </rPr>
      <t>B1(b)</t>
    </r>
  </si>
  <si>
    <r>
      <t xml:space="preserve">Przedmioty kierunkowe </t>
    </r>
    <r>
      <rPr>
        <b/>
        <sz val="8"/>
        <color indexed="8"/>
        <rFont val="Arial Narrow"/>
        <family val="2"/>
      </rPr>
      <t>B(m)</t>
    </r>
    <r>
      <rPr>
        <sz val="8"/>
        <color indexed="8"/>
        <rFont val="Arial Narrow"/>
        <family val="2"/>
      </rPr>
      <t xml:space="preserve"> mogą by prowadzone w formie: wykładów (30 godz.), wykładów (15 godz.) oraz ćwiczeń (15 godz.), ćwiczeń (30 godz.).</t>
    </r>
  </si>
  <si>
    <r>
      <t xml:space="preserve">W ciągu całego okresu studiów student powinien uzyskać 20 punktów ECTS z przedmiotów kierunkowych </t>
    </r>
    <r>
      <rPr>
        <b/>
        <sz val="8"/>
        <color indexed="8"/>
        <rFont val="Arial Narrow"/>
        <family val="2"/>
      </rPr>
      <t>B(m)</t>
    </r>
    <r>
      <rPr>
        <sz val="8"/>
        <color indexed="8"/>
        <rFont val="Arial Narrow"/>
        <family val="2"/>
      </rPr>
      <t xml:space="preserve"> i monograficznych </t>
    </r>
    <r>
      <rPr>
        <b/>
        <sz val="8"/>
        <color indexed="8"/>
        <rFont val="Arial Narrow"/>
        <family val="2"/>
      </rPr>
      <t>B1(m)</t>
    </r>
    <r>
      <rPr>
        <sz val="8"/>
        <color indexed="8"/>
        <rFont val="Arial Narrow"/>
        <family val="2"/>
      </rPr>
      <t xml:space="preserve">, w tym 16 punktów z przedmiotów kierunkowych </t>
    </r>
    <r>
      <rPr>
        <b/>
        <sz val="8"/>
        <color indexed="8"/>
        <rFont val="Arial Narrow"/>
        <family val="2"/>
      </rPr>
      <t>B(m)</t>
    </r>
    <r>
      <rPr>
        <sz val="8"/>
        <color indexed="8"/>
        <rFont val="Arial Narrow"/>
        <family val="2"/>
      </rPr>
      <t xml:space="preserve"> i  4 punkty ECTS z przedmiotów monograficznych </t>
    </r>
    <r>
      <rPr>
        <b/>
        <sz val="8"/>
        <color indexed="8"/>
        <rFont val="Arial Narrow"/>
        <family val="2"/>
      </rPr>
      <t>B1(m)</t>
    </r>
  </si>
  <si>
    <r>
      <rPr>
        <b/>
        <sz val="8"/>
        <rFont val="Arial Narrow"/>
        <family val="2"/>
      </rPr>
      <t>A</t>
    </r>
    <r>
      <rPr>
        <sz val="8"/>
        <rFont val="Arial Narrow"/>
        <family val="2"/>
      </rPr>
      <t xml:space="preserve"> - przedmioty podstawowe wspólne dla obydwu specjalności, </t>
    </r>
    <r>
      <rPr>
        <b/>
        <sz val="8"/>
        <rFont val="Arial Narrow"/>
        <family val="2"/>
      </rPr>
      <t>A1</t>
    </r>
    <r>
      <rPr>
        <sz val="8"/>
        <rFont val="Arial Narrow"/>
        <family val="2"/>
      </rPr>
      <t xml:space="preserve"> - przedmioty podstawowe dla specjalności biznesowej, </t>
    </r>
    <r>
      <rPr>
        <b/>
        <sz val="8"/>
        <rFont val="Arial Narrow"/>
        <family val="2"/>
      </rPr>
      <t>B(b)</t>
    </r>
    <r>
      <rPr>
        <sz val="8"/>
        <rFont val="Arial Narrow"/>
        <family val="2"/>
      </rPr>
      <t xml:space="preserve"> - przedmioty kierunkowe dla specjalności biznesowej, </t>
    </r>
    <r>
      <rPr>
        <b/>
        <sz val="8"/>
        <rFont val="Arial Narrow"/>
        <family val="2"/>
      </rPr>
      <t xml:space="preserve">B1(b) </t>
    </r>
    <r>
      <rPr>
        <sz val="8"/>
        <rFont val="Arial Narrow"/>
        <family val="2"/>
      </rPr>
      <t>- przedmioty monograficzne dla specjalności biznesowej.</t>
    </r>
  </si>
  <si>
    <r>
      <rPr>
        <b/>
        <sz val="8"/>
        <rFont val="Arial Narrow"/>
        <family val="2"/>
      </rPr>
      <t>A</t>
    </r>
    <r>
      <rPr>
        <sz val="8"/>
        <rFont val="Arial Narrow"/>
        <family val="2"/>
      </rPr>
      <t xml:space="preserve"> - przedmioty podstawowe wspólne dla obydwu specjalności, </t>
    </r>
    <r>
      <rPr>
        <b/>
        <sz val="8"/>
        <rFont val="Arial Narrow"/>
        <family val="2"/>
      </rPr>
      <t>A2</t>
    </r>
    <r>
      <rPr>
        <sz val="8"/>
        <rFont val="Arial Narrow"/>
        <family val="2"/>
      </rPr>
      <t xml:space="preserve"> - przedmioty podstawowe dla specjalności menedżerskiej, </t>
    </r>
    <r>
      <rPr>
        <b/>
        <sz val="8"/>
        <rFont val="Arial Narrow"/>
        <family val="2"/>
      </rPr>
      <t>B(m)</t>
    </r>
    <r>
      <rPr>
        <sz val="8"/>
        <rFont val="Arial Narrow"/>
        <family val="2"/>
      </rPr>
      <t xml:space="preserve"> - przedmioty kierunkowe dla specjalności menedżerskiej, </t>
    </r>
    <r>
      <rPr>
        <b/>
        <sz val="8"/>
        <rFont val="Arial Narrow"/>
        <family val="2"/>
      </rPr>
      <t xml:space="preserve">B1(m) </t>
    </r>
    <r>
      <rPr>
        <sz val="8"/>
        <rFont val="Arial Narrow"/>
        <family val="2"/>
      </rPr>
      <t>- przedmioty monograficzne dla specjalności menedżerskiej.</t>
    </r>
  </si>
  <si>
    <t>Razem B(m)*</t>
  </si>
  <si>
    <t>Razem B(b)*</t>
  </si>
  <si>
    <t>Razem A+A2+B(m)+B1+B1(m)</t>
  </si>
  <si>
    <t>Razem B1*</t>
  </si>
  <si>
    <t>Razem A+A2+B(b)+B1+B1(b)</t>
  </si>
  <si>
    <t>-</t>
  </si>
  <si>
    <t>3E</t>
  </si>
  <si>
    <t>2E</t>
  </si>
  <si>
    <t>1ZO</t>
  </si>
  <si>
    <t>2ZO</t>
  </si>
  <si>
    <t>ZO</t>
  </si>
  <si>
    <t>1E</t>
  </si>
  <si>
    <t>5E+2ZO</t>
  </si>
  <si>
    <t>6E+2ZO</t>
  </si>
  <si>
    <t>Razem B(b)+B1(b)</t>
  </si>
  <si>
    <t>Razem B(m)+B1(m)</t>
  </si>
  <si>
    <t>1E+1ZO</t>
  </si>
  <si>
    <t>Zajęcia ogólnouniwersyteckie lub na innym kierunku studiów</t>
  </si>
  <si>
    <t>Wybór specjalności odbywa się na etapie rekrutacji.</t>
  </si>
  <si>
    <t>Plan studiów obowiązujący od roku akademickiego 2019/2020</t>
  </si>
  <si>
    <t>Dług i odpowiedzialność w obrocie gospodarczym BN</t>
  </si>
  <si>
    <t>Reglamentacja i kontrola działalności gospodarczej BN</t>
  </si>
  <si>
    <t>Ochrona własności intelektualnej BN</t>
  </si>
  <si>
    <t>Nieruchomości w działalności gospodarczej BN</t>
  </si>
  <si>
    <t>Prawo spółek specjalistycznych BN</t>
  </si>
  <si>
    <t>Alternatywne sposoby rozwiązywania sporów w obrocie gospodarczym BN</t>
  </si>
  <si>
    <t>Pozakodeksowe umowy handlowe BN</t>
  </si>
  <si>
    <t>Prawo rynku kapitałowego BN</t>
  </si>
  <si>
    <t>Prawo pracy w zarządzaniu zasobami ludzkimi  BN</t>
  </si>
  <si>
    <t>Ochrona konsumenta w obrocie gospodarczym BN</t>
  </si>
  <si>
    <t>Pozyskiwanie i wdrażanie instrumentów wspierania przedsiębiorców                                                  BN</t>
  </si>
  <si>
    <t>Postępowania w sprawach z zakresu własności intelektualnej BN</t>
  </si>
  <si>
    <t>Ochrona środowiska w procesie inwestycyjno-budowlanym  BN</t>
  </si>
  <si>
    <r>
      <rPr>
        <b/>
        <sz val="8"/>
        <color indexed="8"/>
        <rFont val="Arial Narrow"/>
        <family val="2"/>
      </rPr>
      <t>BN-</t>
    </r>
    <r>
      <rPr>
        <sz val="8"/>
        <color indexed="8"/>
        <rFont val="Arial Narrow"/>
        <family val="2"/>
      </rPr>
      <t xml:space="preserve"> zajęcia zwiazane z prowadzoną w uczelni działalnością naukową</t>
    </r>
  </si>
  <si>
    <t>Alternatywne sposoby rozwiązywania sporów w obrocie gospodarczym                                                                 BN</t>
  </si>
  <si>
    <t>Reglamentacja i kontrola działalności gospodarczej  BN</t>
  </si>
  <si>
    <t>Organizacje pozarządowe w obrocie gospodarczym  BN</t>
  </si>
  <si>
    <t>Ewolucja prawa gospodarczego w XIX i XX wieku   BN</t>
  </si>
  <si>
    <t>Zarządzanie przedsiębiorstwem  BN</t>
  </si>
  <si>
    <t>Zarządzanie strategiczne  BN</t>
  </si>
  <si>
    <t>Odpowiedzialność cywilnoprawna menedżera BN</t>
  </si>
  <si>
    <t>Prawo korporacyjne BN</t>
  </si>
  <si>
    <t>Narzędzia rozwoju przedsiębiorstwa BN</t>
  </si>
  <si>
    <t>Etyka menedżera BN</t>
  </si>
  <si>
    <t>Techniki  negocjacji i mediacji w biznesie BN</t>
  </si>
  <si>
    <t>Odpowiedzialność karna menedżera  BN</t>
  </si>
  <si>
    <t>Seminarium dyplomowe BN</t>
  </si>
  <si>
    <t>Dług i odpowiedzialność w obrocie gospodarczym  BN</t>
  </si>
  <si>
    <t>Ochrona własności intelektualnej  BN</t>
  </si>
  <si>
    <t>Finansowanie działalności gospodarczej  BN</t>
  </si>
  <si>
    <t>Prawo spółek specjalistycznych  BN</t>
  </si>
  <si>
    <t>Prawo rynku kapitałowego  BN</t>
  </si>
  <si>
    <t xml:space="preserve"> Publicznoprawne aspekty obrotu gospodarczego   BN</t>
  </si>
  <si>
    <t>Prawo handlowe w praktyce menedżera  BN</t>
  </si>
  <si>
    <t>Kształtowanie kompetencji menedżera  BN</t>
  </si>
  <si>
    <t>Kultura organizacji   BN</t>
  </si>
  <si>
    <t>Opodatkowanie działalności gospodarczej  BN</t>
  </si>
  <si>
    <t>Psychologia w zarządzaniu  BN</t>
  </si>
  <si>
    <t>Prawo marketingu  BN</t>
  </si>
  <si>
    <t xml:space="preserve">Prawo rynku finansowego  BN               </t>
  </si>
  <si>
    <t>Finanse przedsiębiorstw  BN</t>
  </si>
  <si>
    <t>Seminarium dyplomowe  BN</t>
  </si>
  <si>
    <t>Kształtowanie kompetencji kierowniczych w biznesie BN</t>
  </si>
  <si>
    <t>Kreatywność w biznesie BN</t>
  </si>
  <si>
    <t>Międzynarodowe prawo handlowe BN</t>
  </si>
  <si>
    <t>Komunikacja w biznesie BN</t>
  </si>
  <si>
    <t>Zarządzanie ryzykiem BN</t>
  </si>
  <si>
    <t>Ekonomiczna analiza prawa  BN</t>
  </si>
  <si>
    <t>Prawo upadłościowe BN</t>
  </si>
  <si>
    <t>Zarządzanie finansami przedsiębiorstw BN</t>
  </si>
  <si>
    <t>Prawne metody zarządzania konfliktem BN</t>
  </si>
  <si>
    <t>Rachunkowość zarządcza BN</t>
  </si>
  <si>
    <t>Obsługa prawna obrotu gospodarczego BN</t>
  </si>
  <si>
    <t>Innowacyjność w działalności gospodarczej BN</t>
  </si>
  <si>
    <t>Kredyt i jego prawne zabezpieczenie BN</t>
  </si>
  <si>
    <t>Obrót gospodarczy w Internecie BN</t>
  </si>
  <si>
    <t>Sądowa ochrona konkurencji i konsumentów BN</t>
  </si>
  <si>
    <t>Postępowania restrukturyzacyjne BN</t>
  </si>
  <si>
    <t>Postępowania rejestrowe BN</t>
  </si>
  <si>
    <t>Postępowanie egzekucyjne w sprawach cywilnych BN</t>
  </si>
  <si>
    <t>Międzynarodowe prawo podatkowe BN</t>
  </si>
  <si>
    <t>Narzędzia informatyczne w biznesie BN</t>
  </si>
  <si>
    <t>Marketing społecznościowy BN</t>
  </si>
  <si>
    <t>Przedsiębiorca w gospodarce komunalnej BN</t>
  </si>
  <si>
    <t>Zarządzanie projektami współfinansowanymi ze środków europejskich BN</t>
  </si>
  <si>
    <t>26 czerwca 2019 roku</t>
  </si>
  <si>
    <t>Zatwierdzony na posiedzeniu Senatu UMCS w Lublinie w dniu:</t>
  </si>
  <si>
    <t>Załącznik nr 10 do Uchwały Senatu Nr XXIV-28.31/19 z dnia 26 czerwca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</si>
</sst>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5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b/>
      <i/>
      <u val="single"/>
      <sz val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double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wrapText="1"/>
    </xf>
    <xf numFmtId="0" fontId="55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wrapText="1"/>
    </xf>
    <xf numFmtId="0" fontId="55" fillId="0" borderId="35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55" fillId="0" borderId="47" xfId="0" applyFont="1" applyBorder="1" applyAlignment="1">
      <alignment vertical="center"/>
    </xf>
    <xf numFmtId="0" fontId="11" fillId="0" borderId="26" xfId="0" applyFont="1" applyBorder="1" applyAlignment="1">
      <alignment horizontal="center" wrapText="1"/>
    </xf>
    <xf numFmtId="0" fontId="55" fillId="0" borderId="38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55" fillId="0" borderId="27" xfId="0" applyFont="1" applyBorder="1" applyAlignment="1">
      <alignment vertical="center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wrapText="1"/>
    </xf>
    <xf numFmtId="0" fontId="55" fillId="0" borderId="38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5" fillId="0" borderId="36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55" fillId="0" borderId="44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11" fillId="0" borderId="5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48" xfId="0" applyFont="1" applyBorder="1" applyAlignment="1">
      <alignment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7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2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58" fillId="0" borderId="0" xfId="0" applyFont="1" applyBorder="1" applyAlignment="1">
      <alignment horizontal="center"/>
    </xf>
    <xf numFmtId="49" fontId="58" fillId="0" borderId="0" xfId="0" applyNumberFormat="1" applyFont="1" applyAlignment="1">
      <alignment horizontal="left"/>
    </xf>
    <xf numFmtId="0" fontId="5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60" fillId="0" borderId="0" xfId="0" applyNumberFormat="1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12" fillId="0" borderId="6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1" fillId="0" borderId="0" xfId="0" applyFont="1" applyAlignment="1">
      <alignment/>
    </xf>
    <xf numFmtId="0" fontId="2" fillId="0" borderId="6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0" fontId="10" fillId="0" borderId="79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10" fillId="0" borderId="72" xfId="0" applyFont="1" applyBorder="1" applyAlignment="1">
      <alignment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textRotation="90"/>
    </xf>
    <xf numFmtId="0" fontId="58" fillId="0" borderId="7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left"/>
    </xf>
    <xf numFmtId="49" fontId="60" fillId="0" borderId="0" xfId="0" applyNumberFormat="1" applyFont="1" applyBorder="1" applyAlignment="1">
      <alignment horizontal="left"/>
    </xf>
    <xf numFmtId="0" fontId="10" fillId="0" borderId="56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49" fontId="60" fillId="0" borderId="0" xfId="0" applyNumberFormat="1" applyFont="1" applyAlignment="1">
      <alignment horizontal="left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14" fillId="0" borderId="72" xfId="0" applyFont="1" applyBorder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15" fillId="0" borderId="50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1" fillId="0" borderId="58" xfId="0" applyFont="1" applyBorder="1" applyAlignment="1">
      <alignment horizontal="center" vertical="center"/>
    </xf>
    <xf numFmtId="0" fontId="14" fillId="0" borderId="66" xfId="0" applyFont="1" applyBorder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53" xfId="0" applyFont="1" applyBorder="1" applyAlignment="1">
      <alignment horizontal="left" vertical="center"/>
    </xf>
    <xf numFmtId="0" fontId="10" fillId="0" borderId="63" xfId="0" applyFont="1" applyBorder="1" applyAlignment="1">
      <alignment vertical="center"/>
    </xf>
    <xf numFmtId="0" fontId="2" fillId="34" borderId="83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/>
    </xf>
    <xf numFmtId="0" fontId="55" fillId="0" borderId="75" xfId="0" applyFont="1" applyBorder="1" applyAlignment="1">
      <alignment vertical="center" wrapText="1"/>
    </xf>
    <xf numFmtId="0" fontId="55" fillId="0" borderId="60" xfId="0" applyFont="1" applyBorder="1" applyAlignment="1">
      <alignment vertical="center" wrapText="1"/>
    </xf>
    <xf numFmtId="0" fontId="55" fillId="0" borderId="76" xfId="0" applyFont="1" applyBorder="1" applyAlignment="1">
      <alignment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0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/>
    </xf>
    <xf numFmtId="0" fontId="55" fillId="0" borderId="80" xfId="0" applyFont="1" applyBorder="1" applyAlignment="1">
      <alignment horizontal="right" vertical="center"/>
    </xf>
    <xf numFmtId="0" fontId="55" fillId="0" borderId="63" xfId="0" applyFont="1" applyBorder="1" applyAlignment="1">
      <alignment horizontal="right" vertical="center"/>
    </xf>
    <xf numFmtId="0" fontId="55" fillId="0" borderId="68" xfId="0" applyFont="1" applyBorder="1" applyAlignment="1">
      <alignment horizontal="right" vertical="center"/>
    </xf>
    <xf numFmtId="0" fontId="12" fillId="0" borderId="50" xfId="0" applyFont="1" applyBorder="1" applyAlignment="1">
      <alignment horizontal="left" vertical="center"/>
    </xf>
    <xf numFmtId="0" fontId="20" fillId="0" borderId="50" xfId="0" applyFont="1" applyBorder="1" applyAlignment="1">
      <alignment vertical="center"/>
    </xf>
    <xf numFmtId="0" fontId="5" fillId="0" borderId="85" xfId="0" applyFont="1" applyBorder="1" applyAlignment="1">
      <alignment horizontal="center" vertical="center" textRotation="90"/>
    </xf>
    <xf numFmtId="0" fontId="58" fillId="0" borderId="69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left" vertical="center"/>
    </xf>
    <xf numFmtId="0" fontId="17" fillId="0" borderId="7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left" vertical="center"/>
    </xf>
    <xf numFmtId="0" fontId="8" fillId="0" borderId="50" xfId="0" applyFont="1" applyBorder="1" applyAlignment="1">
      <alignment vertical="center"/>
    </xf>
    <xf numFmtId="0" fontId="55" fillId="0" borderId="32" xfId="0" applyFont="1" applyBorder="1" applyAlignment="1">
      <alignment vertical="center" wrapText="1"/>
    </xf>
    <xf numFmtId="0" fontId="55" fillId="0" borderId="30" xfId="0" applyFont="1" applyBorder="1" applyAlignment="1">
      <alignment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4" fillId="0" borderId="73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55" fillId="0" borderId="78" xfId="0" applyFont="1" applyBorder="1" applyAlignment="1">
      <alignment vertical="center" wrapText="1"/>
    </xf>
    <xf numFmtId="0" fontId="55" fillId="0" borderId="61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50" xfId="0" applyFont="1" applyBorder="1" applyAlignment="1">
      <alignment horizontal="left" vertical="center"/>
    </xf>
    <xf numFmtId="0" fontId="14" fillId="0" borderId="50" xfId="0" applyFont="1" applyBorder="1" applyAlignment="1">
      <alignment vertic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80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6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8"/>
  <sheetViews>
    <sheetView tabSelected="1" zoomScale="96" zoomScaleNormal="96" zoomScalePageLayoutView="0" workbookViewId="0" topLeftCell="A1">
      <selection activeCell="N74" sqref="N74"/>
    </sheetView>
  </sheetViews>
  <sheetFormatPr defaultColWidth="8.796875" defaultRowHeight="14.25"/>
  <cols>
    <col min="1" max="1" width="3.19921875" style="126" customWidth="1"/>
    <col min="2" max="2" width="35.19921875" style="121" customWidth="1"/>
    <col min="3" max="3" width="5.19921875" style="121" customWidth="1"/>
    <col min="4" max="4" width="4.5" style="121" customWidth="1"/>
    <col min="5" max="8" width="3.5" style="121" customWidth="1"/>
    <col min="9" max="9" width="4.09765625" style="121" customWidth="1"/>
    <col min="10" max="10" width="3.8984375" style="121" customWidth="1"/>
    <col min="11" max="11" width="3.59765625" style="121" customWidth="1"/>
    <col min="12" max="13" width="3.09765625" style="121" customWidth="1"/>
    <col min="14" max="14" width="2.8984375" style="121" customWidth="1"/>
    <col min="15" max="15" width="4.69921875" style="121" customWidth="1"/>
    <col min="16" max="16" width="3.5" style="121" customWidth="1"/>
    <col min="17" max="17" width="4.09765625" style="121" customWidth="1"/>
    <col min="18" max="20" width="3.09765625" style="121" customWidth="1"/>
    <col min="21" max="21" width="3.19921875" style="121" customWidth="1"/>
    <col min="22" max="22" width="5" style="121" customWidth="1"/>
    <col min="23" max="23" width="3.59765625" style="121" customWidth="1"/>
    <col min="24" max="24" width="4" style="121" customWidth="1"/>
    <col min="25" max="27" width="3.09765625" style="121" customWidth="1"/>
    <col min="28" max="28" width="3.5" style="121" customWidth="1"/>
    <col min="29" max="29" width="5.5" style="121" customWidth="1"/>
    <col min="30" max="30" width="3.69921875" style="121" customWidth="1"/>
    <col min="31" max="31" width="3.5" style="121" customWidth="1"/>
    <col min="32" max="34" width="3.09765625" style="121" customWidth="1"/>
    <col min="35" max="35" width="3.5" style="121" customWidth="1"/>
    <col min="36" max="36" width="4.5" style="121" customWidth="1"/>
    <col min="37" max="37" width="4" style="121" customWidth="1"/>
    <col min="38" max="16384" width="9" style="121" customWidth="1"/>
  </cols>
  <sheetData>
    <row r="1" spans="2:38" ht="18.75">
      <c r="B1" s="237" t="s">
        <v>75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127"/>
      <c r="W1" s="127"/>
      <c r="X1" s="369" t="s">
        <v>143</v>
      </c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</row>
    <row r="2" spans="2:31" ht="16.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8"/>
      <c r="Y2" s="128"/>
      <c r="Z2" s="128"/>
      <c r="AA2" s="128"/>
      <c r="AB2" s="128"/>
      <c r="AC2" s="128"/>
      <c r="AD2" s="128"/>
      <c r="AE2" s="128"/>
    </row>
    <row r="3" spans="1:37" ht="18.75">
      <c r="A3" s="130"/>
      <c r="B3" s="131" t="s">
        <v>14</v>
      </c>
      <c r="C3" s="237" t="s">
        <v>38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132"/>
      <c r="AF3" s="133"/>
      <c r="AG3" s="133"/>
      <c r="AH3" s="133"/>
      <c r="AI3" s="133"/>
      <c r="AJ3" s="133"/>
      <c r="AK3" s="133"/>
    </row>
    <row r="4" spans="1:37" ht="15.75" customHeight="1">
      <c r="A4" s="120"/>
      <c r="B4" s="131" t="s">
        <v>15</v>
      </c>
      <c r="C4" s="238" t="s">
        <v>34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103"/>
      <c r="AF4" s="103"/>
      <c r="AG4" s="103"/>
      <c r="AH4" s="103"/>
      <c r="AI4" s="103"/>
      <c r="AJ4" s="103"/>
      <c r="AK4" s="103"/>
    </row>
    <row r="5" spans="1:37" ht="15.75" customHeight="1">
      <c r="A5" s="120"/>
      <c r="B5" s="131" t="s">
        <v>16</v>
      </c>
      <c r="C5" s="247" t="s">
        <v>35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157"/>
      <c r="S5" s="157"/>
      <c r="T5" s="157"/>
      <c r="U5" s="157"/>
      <c r="V5" s="157"/>
      <c r="W5" s="157"/>
      <c r="X5" s="128"/>
      <c r="Y5" s="128"/>
      <c r="Z5" s="128"/>
      <c r="AA5" s="128"/>
      <c r="AB5" s="128"/>
      <c r="AC5" s="128"/>
      <c r="AD5" s="128"/>
      <c r="AE5" s="128"/>
      <c r="AF5" s="103"/>
      <c r="AG5" s="103"/>
      <c r="AH5" s="103"/>
      <c r="AI5" s="103"/>
      <c r="AJ5" s="103"/>
      <c r="AK5" s="103"/>
    </row>
    <row r="6" spans="1:37" ht="16.5">
      <c r="A6" s="130"/>
      <c r="B6" s="131" t="s">
        <v>17</v>
      </c>
      <c r="C6" s="247" t="s">
        <v>36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157"/>
      <c r="S6" s="157"/>
      <c r="T6" s="157"/>
      <c r="U6" s="157"/>
      <c r="V6" s="157"/>
      <c r="W6" s="157"/>
      <c r="X6" s="128"/>
      <c r="Y6" s="128"/>
      <c r="Z6" s="128"/>
      <c r="AA6" s="128"/>
      <c r="AB6" s="128"/>
      <c r="AC6" s="128"/>
      <c r="AD6" s="128"/>
      <c r="AE6" s="128"/>
      <c r="AF6" s="119"/>
      <c r="AG6" s="133"/>
      <c r="AH6" s="133"/>
      <c r="AI6" s="133"/>
      <c r="AJ6" s="133"/>
      <c r="AK6" s="133"/>
    </row>
    <row r="7" spans="1:37" ht="18" customHeight="1">
      <c r="A7" s="130"/>
      <c r="B7" s="134" t="s">
        <v>18</v>
      </c>
      <c r="C7" s="239" t="s">
        <v>41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135"/>
      <c r="Y7" s="136"/>
      <c r="Z7" s="136"/>
      <c r="AA7" s="136"/>
      <c r="AB7" s="136"/>
      <c r="AC7" s="136"/>
      <c r="AD7" s="136"/>
      <c r="AE7" s="136"/>
      <c r="AF7" s="135"/>
      <c r="AG7" s="135"/>
      <c r="AH7" s="135"/>
      <c r="AI7" s="135"/>
      <c r="AJ7" s="135"/>
      <c r="AK7" s="135"/>
    </row>
    <row r="8" spans="1:37" ht="11.25" customHeight="1" thickBot="1">
      <c r="A8" s="130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5"/>
      <c r="AG8" s="135"/>
      <c r="AH8" s="135"/>
      <c r="AI8" s="135"/>
      <c r="AJ8" s="135"/>
      <c r="AK8" s="135"/>
    </row>
    <row r="9" spans="1:37" ht="18.75" customHeight="1" thickBot="1">
      <c r="A9" s="278" t="s">
        <v>0</v>
      </c>
      <c r="B9" s="251" t="s">
        <v>21</v>
      </c>
      <c r="C9" s="275" t="s">
        <v>2</v>
      </c>
      <c r="D9" s="234" t="s">
        <v>25</v>
      </c>
      <c r="E9" s="235"/>
      <c r="F9" s="235"/>
      <c r="G9" s="235"/>
      <c r="H9" s="235"/>
      <c r="I9" s="236"/>
      <c r="J9" s="234" t="s">
        <v>3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6"/>
      <c r="X9" s="234" t="s">
        <v>4</v>
      </c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6"/>
    </row>
    <row r="10" spans="1:37" ht="17.25" thickBot="1">
      <c r="A10" s="279"/>
      <c r="B10" s="252"/>
      <c r="C10" s="276"/>
      <c r="D10" s="230" t="s">
        <v>5</v>
      </c>
      <c r="E10" s="232" t="s">
        <v>6</v>
      </c>
      <c r="F10" s="233"/>
      <c r="G10" s="233"/>
      <c r="H10" s="233"/>
      <c r="I10" s="233"/>
      <c r="J10" s="248">
        <v>1</v>
      </c>
      <c r="K10" s="249"/>
      <c r="L10" s="249"/>
      <c r="M10" s="249"/>
      <c r="N10" s="249"/>
      <c r="O10" s="249"/>
      <c r="P10" s="250"/>
      <c r="Q10" s="248">
        <v>2</v>
      </c>
      <c r="R10" s="249"/>
      <c r="S10" s="249"/>
      <c r="T10" s="249"/>
      <c r="U10" s="249"/>
      <c r="V10" s="249"/>
      <c r="W10" s="250"/>
      <c r="X10" s="234">
        <v>3</v>
      </c>
      <c r="Y10" s="235"/>
      <c r="Z10" s="235"/>
      <c r="AA10" s="235"/>
      <c r="AB10" s="235"/>
      <c r="AC10" s="137"/>
      <c r="AD10" s="137"/>
      <c r="AE10" s="234">
        <v>4</v>
      </c>
      <c r="AF10" s="235"/>
      <c r="AG10" s="235"/>
      <c r="AH10" s="235"/>
      <c r="AI10" s="235"/>
      <c r="AJ10" s="235"/>
      <c r="AK10" s="236"/>
    </row>
    <row r="11" spans="1:37" ht="64.5" customHeight="1" thickBot="1">
      <c r="A11" s="280"/>
      <c r="B11" s="253"/>
      <c r="C11" s="277"/>
      <c r="D11" s="231"/>
      <c r="E11" s="104" t="s">
        <v>7</v>
      </c>
      <c r="F11" s="105" t="s">
        <v>8</v>
      </c>
      <c r="G11" s="105" t="s">
        <v>11</v>
      </c>
      <c r="H11" s="105" t="s">
        <v>12</v>
      </c>
      <c r="I11" s="106" t="s">
        <v>13</v>
      </c>
      <c r="J11" s="107" t="s">
        <v>7</v>
      </c>
      <c r="K11" s="108" t="s">
        <v>8</v>
      </c>
      <c r="L11" s="109" t="s">
        <v>11</v>
      </c>
      <c r="M11" s="109" t="s">
        <v>12</v>
      </c>
      <c r="N11" s="110" t="s">
        <v>13</v>
      </c>
      <c r="O11" s="111" t="s">
        <v>1</v>
      </c>
      <c r="P11" s="113" t="s">
        <v>2</v>
      </c>
      <c r="Q11" s="107" t="s">
        <v>7</v>
      </c>
      <c r="R11" s="108" t="s">
        <v>8</v>
      </c>
      <c r="S11" s="109" t="s">
        <v>11</v>
      </c>
      <c r="T11" s="109" t="s">
        <v>12</v>
      </c>
      <c r="U11" s="110" t="s">
        <v>13</v>
      </c>
      <c r="V11" s="111" t="s">
        <v>1</v>
      </c>
      <c r="W11" s="112" t="s">
        <v>2</v>
      </c>
      <c r="X11" s="107" t="s">
        <v>7</v>
      </c>
      <c r="Y11" s="108" t="s">
        <v>8</v>
      </c>
      <c r="Z11" s="109" t="s">
        <v>11</v>
      </c>
      <c r="AA11" s="109" t="s">
        <v>12</v>
      </c>
      <c r="AB11" s="110" t="s">
        <v>13</v>
      </c>
      <c r="AC11" s="111" t="s">
        <v>1</v>
      </c>
      <c r="AD11" s="112" t="s">
        <v>2</v>
      </c>
      <c r="AE11" s="107" t="s">
        <v>7</v>
      </c>
      <c r="AF11" s="109" t="s">
        <v>8</v>
      </c>
      <c r="AG11" s="109" t="s">
        <v>11</v>
      </c>
      <c r="AH11" s="109" t="s">
        <v>12</v>
      </c>
      <c r="AI11" s="114" t="s">
        <v>13</v>
      </c>
      <c r="AJ11" s="111" t="s">
        <v>1</v>
      </c>
      <c r="AK11" s="112" t="s">
        <v>2</v>
      </c>
    </row>
    <row r="12" spans="1:37" ht="22.5" customHeight="1" thickBot="1">
      <c r="A12" s="272" t="s">
        <v>22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4"/>
    </row>
    <row r="13" spans="1:37" ht="16.5" customHeight="1">
      <c r="A13" s="1">
        <v>1</v>
      </c>
      <c r="B13" s="2" t="s">
        <v>76</v>
      </c>
      <c r="C13" s="3">
        <v>5</v>
      </c>
      <c r="D13" s="4">
        <v>27</v>
      </c>
      <c r="E13" s="5">
        <v>18</v>
      </c>
      <c r="F13" s="6">
        <v>9</v>
      </c>
      <c r="G13" s="6"/>
      <c r="H13" s="6"/>
      <c r="I13" s="7"/>
      <c r="J13" s="4">
        <v>18</v>
      </c>
      <c r="K13" s="5">
        <v>9</v>
      </c>
      <c r="L13" s="6"/>
      <c r="M13" s="6"/>
      <c r="N13" s="6"/>
      <c r="O13" s="5" t="s">
        <v>29</v>
      </c>
      <c r="P13" s="3">
        <v>5</v>
      </c>
      <c r="Q13" s="4"/>
      <c r="R13" s="5"/>
      <c r="S13" s="6"/>
      <c r="T13" s="6"/>
      <c r="U13" s="5"/>
      <c r="V13" s="8"/>
      <c r="W13" s="9"/>
      <c r="X13" s="10"/>
      <c r="Y13" s="11"/>
      <c r="Z13" s="12"/>
      <c r="AA13" s="12"/>
      <c r="AB13" s="11"/>
      <c r="AC13" s="11"/>
      <c r="AD13" s="13"/>
      <c r="AE13" s="10"/>
      <c r="AF13" s="11"/>
      <c r="AG13" s="12"/>
      <c r="AH13" s="12"/>
      <c r="AI13" s="14"/>
      <c r="AJ13" s="15"/>
      <c r="AK13" s="16"/>
    </row>
    <row r="14" spans="1:37" ht="16.5" customHeight="1">
      <c r="A14" s="17">
        <v>2</v>
      </c>
      <c r="B14" s="18" t="s">
        <v>77</v>
      </c>
      <c r="C14" s="19">
        <v>5</v>
      </c>
      <c r="D14" s="20">
        <v>27</v>
      </c>
      <c r="E14" s="21">
        <v>18</v>
      </c>
      <c r="F14" s="22">
        <v>9</v>
      </c>
      <c r="G14" s="22"/>
      <c r="H14" s="22"/>
      <c r="I14" s="23"/>
      <c r="J14" s="24">
        <v>18</v>
      </c>
      <c r="K14" s="25">
        <v>9</v>
      </c>
      <c r="L14" s="25"/>
      <c r="M14" s="25"/>
      <c r="N14" s="25"/>
      <c r="O14" s="26" t="s">
        <v>29</v>
      </c>
      <c r="P14" s="27">
        <v>5</v>
      </c>
      <c r="Q14" s="24"/>
      <c r="R14" s="28"/>
      <c r="S14" s="28"/>
      <c r="T14" s="28"/>
      <c r="U14" s="28"/>
      <c r="V14" s="29"/>
      <c r="W14" s="30"/>
      <c r="X14" s="24"/>
      <c r="Y14" s="25"/>
      <c r="Z14" s="25"/>
      <c r="AA14" s="25"/>
      <c r="AB14" s="26"/>
      <c r="AC14" s="26"/>
      <c r="AD14" s="27"/>
      <c r="AE14" s="24"/>
      <c r="AF14" s="25"/>
      <c r="AG14" s="25"/>
      <c r="AH14" s="25"/>
      <c r="AI14" s="26"/>
      <c r="AJ14" s="31"/>
      <c r="AK14" s="32"/>
    </row>
    <row r="15" spans="1:37" ht="15.75" customHeight="1">
      <c r="A15" s="1">
        <v>3</v>
      </c>
      <c r="B15" s="33" t="s">
        <v>78</v>
      </c>
      <c r="C15" s="19">
        <v>4</v>
      </c>
      <c r="D15" s="20">
        <v>18</v>
      </c>
      <c r="E15" s="21">
        <v>18</v>
      </c>
      <c r="F15" s="22"/>
      <c r="G15" s="22"/>
      <c r="H15" s="22"/>
      <c r="I15" s="23"/>
      <c r="J15" s="24">
        <v>18</v>
      </c>
      <c r="K15" s="25"/>
      <c r="L15" s="25"/>
      <c r="M15" s="25"/>
      <c r="N15" s="25"/>
      <c r="O15" s="26" t="s">
        <v>29</v>
      </c>
      <c r="P15" s="27">
        <v>4</v>
      </c>
      <c r="Q15" s="24"/>
      <c r="R15" s="28"/>
      <c r="S15" s="28"/>
      <c r="T15" s="28"/>
      <c r="U15" s="28"/>
      <c r="V15" s="29"/>
      <c r="W15" s="30"/>
      <c r="X15" s="24"/>
      <c r="Y15" s="25"/>
      <c r="Z15" s="25"/>
      <c r="AA15" s="25"/>
      <c r="AB15" s="26"/>
      <c r="AC15" s="26"/>
      <c r="AD15" s="27"/>
      <c r="AE15" s="24"/>
      <c r="AF15" s="25"/>
      <c r="AG15" s="25"/>
      <c r="AH15" s="25"/>
      <c r="AI15" s="26"/>
      <c r="AJ15" s="31"/>
      <c r="AK15" s="32"/>
    </row>
    <row r="16" spans="1:37" ht="16.5" customHeight="1">
      <c r="A16" s="17">
        <v>4</v>
      </c>
      <c r="B16" s="34" t="s">
        <v>105</v>
      </c>
      <c r="C16" s="19">
        <v>4</v>
      </c>
      <c r="D16" s="20">
        <v>18</v>
      </c>
      <c r="E16" s="21">
        <v>9</v>
      </c>
      <c r="F16" s="22">
        <v>9</v>
      </c>
      <c r="G16" s="22"/>
      <c r="H16" s="22"/>
      <c r="I16" s="23"/>
      <c r="J16" s="24"/>
      <c r="K16" s="25"/>
      <c r="L16" s="25"/>
      <c r="M16" s="25"/>
      <c r="N16" s="25"/>
      <c r="O16" s="26"/>
      <c r="P16" s="27"/>
      <c r="Q16" s="24">
        <v>9</v>
      </c>
      <c r="R16" s="28">
        <v>9</v>
      </c>
      <c r="S16" s="28"/>
      <c r="T16" s="28"/>
      <c r="U16" s="28"/>
      <c r="V16" s="29" t="s">
        <v>29</v>
      </c>
      <c r="W16" s="30">
        <v>4</v>
      </c>
      <c r="X16" s="24"/>
      <c r="Y16" s="25"/>
      <c r="Z16" s="25"/>
      <c r="AA16" s="25"/>
      <c r="AB16" s="26"/>
      <c r="AC16" s="26"/>
      <c r="AD16" s="27"/>
      <c r="AE16" s="24"/>
      <c r="AF16" s="25"/>
      <c r="AG16" s="25"/>
      <c r="AH16" s="25"/>
      <c r="AI16" s="26"/>
      <c r="AJ16" s="31"/>
      <c r="AK16" s="32"/>
    </row>
    <row r="17" spans="1:37" ht="16.5" customHeight="1">
      <c r="A17" s="1">
        <v>5</v>
      </c>
      <c r="B17" s="35" t="s">
        <v>79</v>
      </c>
      <c r="C17" s="19">
        <v>5</v>
      </c>
      <c r="D17" s="20">
        <v>27</v>
      </c>
      <c r="E17" s="21">
        <v>18</v>
      </c>
      <c r="F17" s="22">
        <v>9</v>
      </c>
      <c r="G17" s="22"/>
      <c r="H17" s="22"/>
      <c r="I17" s="23"/>
      <c r="J17" s="24"/>
      <c r="K17" s="25"/>
      <c r="L17" s="25"/>
      <c r="M17" s="25"/>
      <c r="N17" s="25"/>
      <c r="O17" s="26"/>
      <c r="P17" s="27"/>
      <c r="Q17" s="24">
        <v>18</v>
      </c>
      <c r="R17" s="28">
        <v>9</v>
      </c>
      <c r="S17" s="28"/>
      <c r="T17" s="28"/>
      <c r="U17" s="28"/>
      <c r="V17" s="28" t="s">
        <v>29</v>
      </c>
      <c r="W17" s="30">
        <v>5</v>
      </c>
      <c r="X17" s="24"/>
      <c r="Y17" s="25"/>
      <c r="Z17" s="25"/>
      <c r="AA17" s="25"/>
      <c r="AB17" s="26"/>
      <c r="AC17" s="26"/>
      <c r="AD17" s="27"/>
      <c r="AE17" s="24"/>
      <c r="AF17" s="25"/>
      <c r="AG17" s="25"/>
      <c r="AH17" s="25"/>
      <c r="AI17" s="26"/>
      <c r="AJ17" s="31"/>
      <c r="AK17" s="32"/>
    </row>
    <row r="18" spans="1:37" ht="16.5" customHeight="1">
      <c r="A18" s="17">
        <v>6</v>
      </c>
      <c r="B18" s="36" t="s">
        <v>80</v>
      </c>
      <c r="C18" s="19">
        <v>4</v>
      </c>
      <c r="D18" s="20">
        <v>18</v>
      </c>
      <c r="E18" s="21">
        <v>18</v>
      </c>
      <c r="F18" s="22"/>
      <c r="G18" s="22"/>
      <c r="H18" s="22"/>
      <c r="I18" s="23"/>
      <c r="J18" s="24"/>
      <c r="K18" s="25"/>
      <c r="L18" s="25"/>
      <c r="M18" s="25"/>
      <c r="N18" s="25"/>
      <c r="O18" s="26"/>
      <c r="P18" s="27"/>
      <c r="Q18" s="24"/>
      <c r="R18" s="25"/>
      <c r="S18" s="25"/>
      <c r="T18" s="25"/>
      <c r="U18" s="28"/>
      <c r="V18" s="28"/>
      <c r="W18" s="30"/>
      <c r="X18" s="24">
        <v>18</v>
      </c>
      <c r="Y18" s="25"/>
      <c r="Z18" s="25"/>
      <c r="AA18" s="25"/>
      <c r="AB18" s="26"/>
      <c r="AC18" s="26" t="s">
        <v>29</v>
      </c>
      <c r="AD18" s="27">
        <v>4</v>
      </c>
      <c r="AE18" s="24"/>
      <c r="AF18" s="25"/>
      <c r="AG18" s="25"/>
      <c r="AH18" s="25"/>
      <c r="AI18" s="26"/>
      <c r="AJ18" s="31"/>
      <c r="AK18" s="32"/>
    </row>
    <row r="19" spans="1:37" ht="27" customHeight="1">
      <c r="A19" s="159">
        <v>7</v>
      </c>
      <c r="B19" s="36" t="s">
        <v>81</v>
      </c>
      <c r="C19" s="19">
        <v>4</v>
      </c>
      <c r="D19" s="20">
        <v>18</v>
      </c>
      <c r="E19" s="21">
        <v>18</v>
      </c>
      <c r="F19" s="22"/>
      <c r="G19" s="22"/>
      <c r="H19" s="22"/>
      <c r="I19" s="23"/>
      <c r="J19" s="37"/>
      <c r="K19" s="38"/>
      <c r="L19" s="38"/>
      <c r="M19" s="38"/>
      <c r="N19" s="38"/>
      <c r="O19" s="28"/>
      <c r="P19" s="19"/>
      <c r="Q19" s="37"/>
      <c r="R19" s="38"/>
      <c r="S19" s="38"/>
      <c r="T19" s="38"/>
      <c r="U19" s="28"/>
      <c r="V19" s="28"/>
      <c r="W19" s="39"/>
      <c r="X19" s="24">
        <v>18</v>
      </c>
      <c r="Y19" s="25"/>
      <c r="Z19" s="25"/>
      <c r="AA19" s="25"/>
      <c r="AB19" s="26"/>
      <c r="AC19" s="26" t="s">
        <v>29</v>
      </c>
      <c r="AD19" s="27">
        <v>4</v>
      </c>
      <c r="AE19" s="24"/>
      <c r="AF19" s="25"/>
      <c r="AG19" s="25"/>
      <c r="AH19" s="25"/>
      <c r="AI19" s="26"/>
      <c r="AJ19" s="31"/>
      <c r="AK19" s="32"/>
    </row>
    <row r="20" spans="1:37" ht="16.5" customHeight="1">
      <c r="A20" s="17">
        <v>8</v>
      </c>
      <c r="B20" s="36" t="s">
        <v>82</v>
      </c>
      <c r="C20" s="19">
        <v>4</v>
      </c>
      <c r="D20" s="20">
        <v>18</v>
      </c>
      <c r="E20" s="21">
        <v>18</v>
      </c>
      <c r="F20" s="22"/>
      <c r="G20" s="22"/>
      <c r="H20" s="22"/>
      <c r="I20" s="23"/>
      <c r="J20" s="37"/>
      <c r="K20" s="38"/>
      <c r="L20" s="38"/>
      <c r="M20" s="38"/>
      <c r="N20" s="38"/>
      <c r="O20" s="28"/>
      <c r="P20" s="19"/>
      <c r="Q20" s="37"/>
      <c r="R20" s="38"/>
      <c r="S20" s="38"/>
      <c r="T20" s="38"/>
      <c r="U20" s="28"/>
      <c r="V20" s="28"/>
      <c r="W20" s="39"/>
      <c r="X20" s="24"/>
      <c r="Y20" s="25"/>
      <c r="Z20" s="25"/>
      <c r="AA20" s="25"/>
      <c r="AB20" s="26"/>
      <c r="AC20" s="26"/>
      <c r="AD20" s="27"/>
      <c r="AE20" s="24">
        <v>18</v>
      </c>
      <c r="AF20" s="25"/>
      <c r="AG20" s="25"/>
      <c r="AH20" s="25"/>
      <c r="AI20" s="26"/>
      <c r="AJ20" s="31" t="s">
        <v>29</v>
      </c>
      <c r="AK20" s="32">
        <v>4</v>
      </c>
    </row>
    <row r="21" spans="1:37" ht="16.5" customHeight="1" thickBot="1">
      <c r="A21" s="40">
        <v>9</v>
      </c>
      <c r="B21" s="41" t="s">
        <v>83</v>
      </c>
      <c r="C21" s="42">
        <v>4</v>
      </c>
      <c r="D21" s="43">
        <v>18</v>
      </c>
      <c r="E21" s="44">
        <v>18</v>
      </c>
      <c r="F21" s="45"/>
      <c r="G21" s="45"/>
      <c r="H21" s="45"/>
      <c r="I21" s="46"/>
      <c r="J21" s="47"/>
      <c r="K21" s="48"/>
      <c r="L21" s="48"/>
      <c r="M21" s="48"/>
      <c r="N21" s="48"/>
      <c r="O21" s="49"/>
      <c r="P21" s="42"/>
      <c r="Q21" s="47"/>
      <c r="R21" s="48"/>
      <c r="S21" s="48"/>
      <c r="T21" s="48"/>
      <c r="U21" s="49"/>
      <c r="V21" s="49"/>
      <c r="W21" s="50"/>
      <c r="X21" s="51"/>
      <c r="Y21" s="101"/>
      <c r="Z21" s="101"/>
      <c r="AA21" s="101"/>
      <c r="AB21" s="99"/>
      <c r="AC21" s="99"/>
      <c r="AD21" s="52"/>
      <c r="AE21" s="51">
        <v>18</v>
      </c>
      <c r="AF21" s="101"/>
      <c r="AG21" s="101"/>
      <c r="AH21" s="101"/>
      <c r="AI21" s="99"/>
      <c r="AJ21" s="53" t="s">
        <v>29</v>
      </c>
      <c r="AK21" s="100">
        <v>4</v>
      </c>
    </row>
    <row r="22" spans="1:37" s="186" customFormat="1" ht="19.5" customHeight="1" thickBot="1">
      <c r="A22" s="270" t="s">
        <v>20</v>
      </c>
      <c r="B22" s="271"/>
      <c r="C22" s="82">
        <f>SUM(C13:C21)</f>
        <v>39</v>
      </c>
      <c r="D22" s="180">
        <f>SUM(D13:D21)</f>
        <v>189</v>
      </c>
      <c r="E22" s="181">
        <f>SUM(E13:E21)</f>
        <v>153</v>
      </c>
      <c r="F22" s="181">
        <f>SUM(F13:F21)</f>
        <v>36</v>
      </c>
      <c r="G22" s="181"/>
      <c r="H22" s="181"/>
      <c r="I22" s="182"/>
      <c r="J22" s="183">
        <f>SUM(J13:J21)</f>
        <v>54</v>
      </c>
      <c r="K22" s="181">
        <f>SUM(K13:K21)</f>
        <v>18</v>
      </c>
      <c r="L22" s="181"/>
      <c r="M22" s="181"/>
      <c r="N22" s="181"/>
      <c r="O22" s="181" t="s">
        <v>62</v>
      </c>
      <c r="P22" s="184">
        <f>SUM(P13:P21)</f>
        <v>14</v>
      </c>
      <c r="Q22" s="180">
        <f>SUM(Q13:Q21)</f>
        <v>27</v>
      </c>
      <c r="R22" s="181">
        <f>SUM(R13:R21)</f>
        <v>18</v>
      </c>
      <c r="S22" s="181"/>
      <c r="T22" s="181"/>
      <c r="U22" s="181"/>
      <c r="V22" s="181" t="s">
        <v>63</v>
      </c>
      <c r="W22" s="182">
        <f>SUM(W13:W21)</f>
        <v>9</v>
      </c>
      <c r="X22" s="183">
        <f>SUM(X13:X21)</f>
        <v>36</v>
      </c>
      <c r="Y22" s="181"/>
      <c r="Z22" s="181"/>
      <c r="AA22" s="181"/>
      <c r="AB22" s="181"/>
      <c r="AC22" s="181" t="s">
        <v>63</v>
      </c>
      <c r="AD22" s="184">
        <f>SUM(AD13:AD21)</f>
        <v>8</v>
      </c>
      <c r="AE22" s="180">
        <f>SUM(AE13:AE21)</f>
        <v>36</v>
      </c>
      <c r="AF22" s="181"/>
      <c r="AG22" s="181"/>
      <c r="AH22" s="181"/>
      <c r="AI22" s="181"/>
      <c r="AJ22" s="181" t="s">
        <v>63</v>
      </c>
      <c r="AK22" s="182">
        <f>SUM(AK13:AK21)</f>
        <v>8</v>
      </c>
    </row>
    <row r="23" spans="1:37" ht="16.5" customHeight="1" thickBot="1">
      <c r="A23" s="272" t="s">
        <v>37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4"/>
    </row>
    <row r="24" spans="1:37" s="85" customFormat="1" ht="16.5" customHeight="1">
      <c r="A24" s="54">
        <v>10</v>
      </c>
      <c r="B24" s="55" t="s">
        <v>118</v>
      </c>
      <c r="C24" s="27">
        <v>4</v>
      </c>
      <c r="D24" s="8">
        <v>18</v>
      </c>
      <c r="E24" s="5">
        <v>18</v>
      </c>
      <c r="F24" s="6"/>
      <c r="G24" s="6"/>
      <c r="H24" s="6"/>
      <c r="I24" s="6"/>
      <c r="J24" s="24">
        <v>18</v>
      </c>
      <c r="K24" s="25"/>
      <c r="L24" s="25"/>
      <c r="M24" s="25"/>
      <c r="N24" s="25"/>
      <c r="O24" s="26" t="s">
        <v>29</v>
      </c>
      <c r="P24" s="30">
        <v>4</v>
      </c>
      <c r="Q24" s="24"/>
      <c r="R24" s="25"/>
      <c r="S24" s="25"/>
      <c r="T24" s="25"/>
      <c r="U24" s="26"/>
      <c r="V24" s="26"/>
      <c r="W24" s="30"/>
      <c r="X24" s="24"/>
      <c r="Y24" s="25"/>
      <c r="Z24" s="25"/>
      <c r="AA24" s="25"/>
      <c r="AB24" s="26"/>
      <c r="AC24" s="26"/>
      <c r="AD24" s="27"/>
      <c r="AE24" s="24"/>
      <c r="AF24" s="25"/>
      <c r="AG24" s="25"/>
      <c r="AH24" s="25"/>
      <c r="AI24" s="26"/>
      <c r="AJ24" s="31"/>
      <c r="AK24" s="32"/>
    </row>
    <row r="25" spans="1:37" s="85" customFormat="1" ht="16.5" customHeight="1">
      <c r="A25" s="56">
        <v>11</v>
      </c>
      <c r="B25" s="57" t="s">
        <v>119</v>
      </c>
      <c r="C25" s="19">
        <v>4</v>
      </c>
      <c r="D25" s="58">
        <v>18</v>
      </c>
      <c r="E25" s="21">
        <v>18</v>
      </c>
      <c r="F25" s="22"/>
      <c r="G25" s="22"/>
      <c r="H25" s="22"/>
      <c r="I25" s="22"/>
      <c r="J25" s="24">
        <v>18</v>
      </c>
      <c r="K25" s="25"/>
      <c r="L25" s="25"/>
      <c r="M25" s="25"/>
      <c r="N25" s="25"/>
      <c r="O25" s="26" t="s">
        <v>29</v>
      </c>
      <c r="P25" s="30">
        <v>4</v>
      </c>
      <c r="Q25" s="24"/>
      <c r="R25" s="25"/>
      <c r="S25" s="25"/>
      <c r="T25" s="25"/>
      <c r="U25" s="28"/>
      <c r="V25" s="28"/>
      <c r="W25" s="30"/>
      <c r="X25" s="24"/>
      <c r="Y25" s="25"/>
      <c r="Z25" s="25"/>
      <c r="AA25" s="25"/>
      <c r="AB25" s="26"/>
      <c r="AC25" s="26"/>
      <c r="AD25" s="27"/>
      <c r="AE25" s="24"/>
      <c r="AF25" s="25"/>
      <c r="AG25" s="25"/>
      <c r="AH25" s="25"/>
      <c r="AI25" s="26"/>
      <c r="AJ25" s="31"/>
      <c r="AK25" s="32"/>
    </row>
    <row r="26" spans="1:37" s="85" customFormat="1" ht="16.5" customHeight="1">
      <c r="A26" s="56">
        <v>12</v>
      </c>
      <c r="B26" s="59" t="s">
        <v>120</v>
      </c>
      <c r="C26" s="19">
        <v>5</v>
      </c>
      <c r="D26" s="58">
        <v>27</v>
      </c>
      <c r="E26" s="21">
        <v>18</v>
      </c>
      <c r="F26" s="22">
        <v>9</v>
      </c>
      <c r="G26" s="22"/>
      <c r="H26" s="22"/>
      <c r="I26" s="22"/>
      <c r="J26" s="24"/>
      <c r="K26" s="25"/>
      <c r="L26" s="25"/>
      <c r="M26" s="25"/>
      <c r="N26" s="25"/>
      <c r="O26" s="26"/>
      <c r="P26" s="30"/>
      <c r="Q26" s="24">
        <v>18</v>
      </c>
      <c r="R26" s="25">
        <v>9</v>
      </c>
      <c r="S26" s="25"/>
      <c r="T26" s="25"/>
      <c r="U26" s="28"/>
      <c r="V26" s="28" t="s">
        <v>29</v>
      </c>
      <c r="W26" s="30">
        <v>5</v>
      </c>
      <c r="X26" s="24"/>
      <c r="Y26" s="25"/>
      <c r="Z26" s="25"/>
      <c r="AA26" s="25"/>
      <c r="AB26" s="26"/>
      <c r="AC26" s="26"/>
      <c r="AD26" s="27"/>
      <c r="AE26" s="24"/>
      <c r="AF26" s="25"/>
      <c r="AG26" s="25"/>
      <c r="AH26" s="25"/>
      <c r="AI26" s="26"/>
      <c r="AJ26" s="31"/>
      <c r="AK26" s="32"/>
    </row>
    <row r="27" spans="1:37" s="85" customFormat="1" ht="16.5" customHeight="1">
      <c r="A27" s="56">
        <v>13</v>
      </c>
      <c r="B27" s="57" t="s">
        <v>121</v>
      </c>
      <c r="C27" s="19">
        <v>4</v>
      </c>
      <c r="D27" s="58">
        <v>18</v>
      </c>
      <c r="E27" s="21">
        <v>18</v>
      </c>
      <c r="F27" s="22"/>
      <c r="G27" s="22"/>
      <c r="H27" s="22"/>
      <c r="I27" s="22"/>
      <c r="J27" s="24"/>
      <c r="K27" s="25"/>
      <c r="L27" s="25"/>
      <c r="M27" s="25"/>
      <c r="N27" s="25"/>
      <c r="O27" s="26"/>
      <c r="P27" s="30"/>
      <c r="Q27" s="24">
        <v>18</v>
      </c>
      <c r="R27" s="25"/>
      <c r="S27" s="25"/>
      <c r="T27" s="25"/>
      <c r="U27" s="28"/>
      <c r="V27" s="28" t="s">
        <v>29</v>
      </c>
      <c r="W27" s="30">
        <v>4</v>
      </c>
      <c r="X27" s="24"/>
      <c r="Y27" s="25"/>
      <c r="Z27" s="25"/>
      <c r="AA27" s="25"/>
      <c r="AB27" s="26"/>
      <c r="AC27" s="26"/>
      <c r="AD27" s="27"/>
      <c r="AE27" s="24"/>
      <c r="AF27" s="25"/>
      <c r="AG27" s="25"/>
      <c r="AH27" s="25"/>
      <c r="AI27" s="26"/>
      <c r="AJ27" s="31"/>
      <c r="AK27" s="32"/>
    </row>
    <row r="28" spans="1:37" s="85" customFormat="1" ht="16.5" customHeight="1">
      <c r="A28" s="56">
        <v>14</v>
      </c>
      <c r="B28" s="57" t="s">
        <v>122</v>
      </c>
      <c r="C28" s="19">
        <v>4</v>
      </c>
      <c r="D28" s="58">
        <v>18</v>
      </c>
      <c r="E28" s="21">
        <v>18</v>
      </c>
      <c r="F28" s="22"/>
      <c r="G28" s="22"/>
      <c r="H28" s="22"/>
      <c r="I28" s="22"/>
      <c r="J28" s="24"/>
      <c r="K28" s="25"/>
      <c r="L28" s="25"/>
      <c r="M28" s="25"/>
      <c r="N28" s="25"/>
      <c r="O28" s="26"/>
      <c r="P28" s="30"/>
      <c r="Q28" s="24">
        <v>18</v>
      </c>
      <c r="R28" s="25"/>
      <c r="S28" s="25"/>
      <c r="T28" s="25"/>
      <c r="U28" s="28"/>
      <c r="V28" s="28" t="s">
        <v>29</v>
      </c>
      <c r="W28" s="30">
        <v>4</v>
      </c>
      <c r="X28" s="24"/>
      <c r="Y28" s="25"/>
      <c r="Z28" s="25"/>
      <c r="AA28" s="25"/>
      <c r="AB28" s="26"/>
      <c r="AC28" s="26"/>
      <c r="AD28" s="27"/>
      <c r="AE28" s="24"/>
      <c r="AF28" s="25"/>
      <c r="AG28" s="25"/>
      <c r="AH28" s="25"/>
      <c r="AI28" s="26"/>
      <c r="AJ28" s="31"/>
      <c r="AK28" s="32"/>
    </row>
    <row r="29" spans="1:37" s="85" customFormat="1" ht="16.5" customHeight="1">
      <c r="A29" s="56">
        <v>15</v>
      </c>
      <c r="B29" s="60" t="s">
        <v>123</v>
      </c>
      <c r="C29" s="19">
        <v>5</v>
      </c>
      <c r="D29" s="58">
        <v>27</v>
      </c>
      <c r="E29" s="21">
        <v>18</v>
      </c>
      <c r="F29" s="22">
        <v>9</v>
      </c>
      <c r="G29" s="22"/>
      <c r="H29" s="22"/>
      <c r="I29" s="22"/>
      <c r="J29" s="24"/>
      <c r="K29" s="25"/>
      <c r="L29" s="25"/>
      <c r="M29" s="25"/>
      <c r="N29" s="25"/>
      <c r="O29" s="26"/>
      <c r="P29" s="30"/>
      <c r="Q29" s="24"/>
      <c r="R29" s="25"/>
      <c r="S29" s="25"/>
      <c r="T29" s="25"/>
      <c r="U29" s="28"/>
      <c r="V29" s="28"/>
      <c r="W29" s="30"/>
      <c r="X29" s="61">
        <v>18</v>
      </c>
      <c r="Y29" s="62">
        <v>9</v>
      </c>
      <c r="Z29" s="62"/>
      <c r="AA29" s="62"/>
      <c r="AB29" s="62"/>
      <c r="AC29" s="62" t="s">
        <v>29</v>
      </c>
      <c r="AD29" s="63">
        <v>5</v>
      </c>
      <c r="AE29" s="61"/>
      <c r="AF29" s="62"/>
      <c r="AG29" s="62"/>
      <c r="AH29" s="62"/>
      <c r="AI29" s="62"/>
      <c r="AJ29" s="62"/>
      <c r="AK29" s="63"/>
    </row>
    <row r="30" spans="1:37" s="85" customFormat="1" ht="16.5" customHeight="1">
      <c r="A30" s="56">
        <v>16</v>
      </c>
      <c r="B30" s="60" t="s">
        <v>124</v>
      </c>
      <c r="C30" s="19">
        <v>5</v>
      </c>
      <c r="D30" s="58">
        <v>27</v>
      </c>
      <c r="E30" s="21">
        <v>18</v>
      </c>
      <c r="F30" s="22">
        <v>9</v>
      </c>
      <c r="G30" s="22"/>
      <c r="H30" s="22"/>
      <c r="I30" s="22"/>
      <c r="J30" s="24"/>
      <c r="K30" s="25"/>
      <c r="L30" s="25"/>
      <c r="M30" s="25"/>
      <c r="N30" s="25"/>
      <c r="O30" s="26"/>
      <c r="P30" s="30"/>
      <c r="Q30" s="24"/>
      <c r="R30" s="25"/>
      <c r="S30" s="25"/>
      <c r="T30" s="25"/>
      <c r="U30" s="28"/>
      <c r="V30" s="28"/>
      <c r="W30" s="30"/>
      <c r="X30" s="24">
        <v>18</v>
      </c>
      <c r="Y30" s="25">
        <v>9</v>
      </c>
      <c r="Z30" s="25"/>
      <c r="AA30" s="25"/>
      <c r="AB30" s="26"/>
      <c r="AC30" s="28" t="s">
        <v>29</v>
      </c>
      <c r="AD30" s="64">
        <v>5</v>
      </c>
      <c r="AE30" s="65"/>
      <c r="AF30" s="28"/>
      <c r="AG30" s="28"/>
      <c r="AH30" s="28"/>
      <c r="AI30" s="28"/>
      <c r="AJ30" s="28"/>
      <c r="AK30" s="64"/>
    </row>
    <row r="31" spans="1:37" s="85" customFormat="1" ht="16.5" customHeight="1">
      <c r="A31" s="56">
        <v>17</v>
      </c>
      <c r="B31" s="60" t="s">
        <v>125</v>
      </c>
      <c r="C31" s="19">
        <v>4</v>
      </c>
      <c r="D31" s="58">
        <v>18</v>
      </c>
      <c r="E31" s="21">
        <v>18</v>
      </c>
      <c r="F31" s="22"/>
      <c r="G31" s="22"/>
      <c r="H31" s="22"/>
      <c r="I31" s="22"/>
      <c r="J31" s="24"/>
      <c r="K31" s="25"/>
      <c r="L31" s="25"/>
      <c r="M31" s="25"/>
      <c r="N31" s="25"/>
      <c r="O31" s="26"/>
      <c r="P31" s="30"/>
      <c r="Q31" s="24"/>
      <c r="R31" s="25"/>
      <c r="S31" s="25"/>
      <c r="T31" s="25"/>
      <c r="U31" s="28"/>
      <c r="V31" s="28"/>
      <c r="W31" s="30"/>
      <c r="X31" s="24">
        <v>18</v>
      </c>
      <c r="Y31" s="25"/>
      <c r="Z31" s="25"/>
      <c r="AA31" s="25"/>
      <c r="AB31" s="26"/>
      <c r="AC31" s="28" t="s">
        <v>29</v>
      </c>
      <c r="AD31" s="64">
        <v>4</v>
      </c>
      <c r="AE31" s="65"/>
      <c r="AF31" s="28"/>
      <c r="AG31" s="28"/>
      <c r="AH31" s="28"/>
      <c r="AI31" s="28"/>
      <c r="AJ31" s="28"/>
      <c r="AK31" s="64"/>
    </row>
    <row r="32" spans="1:37" s="85" customFormat="1" ht="16.5" customHeight="1">
      <c r="A32" s="56">
        <v>18</v>
      </c>
      <c r="B32" s="60" t="s">
        <v>126</v>
      </c>
      <c r="C32" s="19">
        <v>4</v>
      </c>
      <c r="D32" s="58">
        <v>18</v>
      </c>
      <c r="E32" s="21">
        <v>18</v>
      </c>
      <c r="F32" s="22"/>
      <c r="G32" s="22"/>
      <c r="H32" s="22"/>
      <c r="I32" s="22"/>
      <c r="J32" s="24"/>
      <c r="K32" s="25"/>
      <c r="L32" s="25"/>
      <c r="M32" s="25"/>
      <c r="N32" s="25"/>
      <c r="O32" s="26"/>
      <c r="P32" s="30"/>
      <c r="Q32" s="24"/>
      <c r="R32" s="25"/>
      <c r="S32" s="25"/>
      <c r="T32" s="25"/>
      <c r="U32" s="28"/>
      <c r="V32" s="28"/>
      <c r="W32" s="30"/>
      <c r="X32" s="24"/>
      <c r="Y32" s="25"/>
      <c r="Z32" s="25"/>
      <c r="AA32" s="25"/>
      <c r="AB32" s="26"/>
      <c r="AC32" s="28"/>
      <c r="AD32" s="64"/>
      <c r="AE32" s="65">
        <v>18</v>
      </c>
      <c r="AF32" s="28"/>
      <c r="AG32" s="28"/>
      <c r="AH32" s="28"/>
      <c r="AI32" s="28"/>
      <c r="AJ32" s="28" t="s">
        <v>29</v>
      </c>
      <c r="AK32" s="64">
        <v>4</v>
      </c>
    </row>
    <row r="33" spans="1:37" s="85" customFormat="1" ht="16.5" customHeight="1" thickBot="1">
      <c r="A33" s="66">
        <v>19</v>
      </c>
      <c r="B33" s="67" t="s">
        <v>127</v>
      </c>
      <c r="C33" s="42">
        <v>4</v>
      </c>
      <c r="D33" s="68">
        <v>18</v>
      </c>
      <c r="E33" s="44">
        <v>18</v>
      </c>
      <c r="F33" s="45"/>
      <c r="G33" s="45"/>
      <c r="H33" s="45"/>
      <c r="I33" s="45"/>
      <c r="J33" s="51"/>
      <c r="K33" s="101"/>
      <c r="L33" s="101"/>
      <c r="M33" s="101"/>
      <c r="N33" s="101"/>
      <c r="O33" s="99"/>
      <c r="P33" s="69"/>
      <c r="Q33" s="51"/>
      <c r="R33" s="101"/>
      <c r="S33" s="101"/>
      <c r="T33" s="101"/>
      <c r="U33" s="49"/>
      <c r="V33" s="49"/>
      <c r="W33" s="69"/>
      <c r="X33" s="51"/>
      <c r="Y33" s="101"/>
      <c r="Z33" s="101"/>
      <c r="AA33" s="101"/>
      <c r="AB33" s="99"/>
      <c r="AC33" s="49"/>
      <c r="AD33" s="70"/>
      <c r="AE33" s="71">
        <v>18</v>
      </c>
      <c r="AF33" s="49"/>
      <c r="AG33" s="49"/>
      <c r="AH33" s="49"/>
      <c r="AI33" s="49"/>
      <c r="AJ33" s="49" t="s">
        <v>29</v>
      </c>
      <c r="AK33" s="70">
        <v>4</v>
      </c>
    </row>
    <row r="34" spans="1:37" s="85" customFormat="1" ht="22.5" customHeight="1" thickBot="1">
      <c r="A34" s="288" t="s">
        <v>39</v>
      </c>
      <c r="B34" s="289"/>
      <c r="C34" s="82">
        <f>SUM(C24:C33)</f>
        <v>43</v>
      </c>
      <c r="D34" s="139">
        <f>SUM(D24:D33)</f>
        <v>207</v>
      </c>
      <c r="E34" s="138">
        <f>SUM(E24:E33)</f>
        <v>180</v>
      </c>
      <c r="F34" s="138">
        <f>SUM(F24:F33)</f>
        <v>27</v>
      </c>
      <c r="G34" s="138"/>
      <c r="H34" s="138"/>
      <c r="I34" s="188"/>
      <c r="J34" s="139">
        <f>SUM(J24:J33)</f>
        <v>36</v>
      </c>
      <c r="K34" s="138"/>
      <c r="L34" s="138"/>
      <c r="M34" s="138"/>
      <c r="N34" s="138"/>
      <c r="O34" s="140" t="s">
        <v>63</v>
      </c>
      <c r="P34" s="188">
        <f>SUM(P24:P33)</f>
        <v>8</v>
      </c>
      <c r="Q34" s="139">
        <f>SUM(Q24:Q33)</f>
        <v>54</v>
      </c>
      <c r="R34" s="138">
        <f>SUM(R24:R33)</f>
        <v>9</v>
      </c>
      <c r="S34" s="138"/>
      <c r="T34" s="138"/>
      <c r="U34" s="138"/>
      <c r="V34" s="138" t="s">
        <v>62</v>
      </c>
      <c r="W34" s="188">
        <f>SUM(W24:W33)</f>
        <v>13</v>
      </c>
      <c r="X34" s="138">
        <f>SUM(X24:X33)</f>
        <v>54</v>
      </c>
      <c r="Y34" s="138">
        <f>SUM(Y24:Y33)</f>
        <v>18</v>
      </c>
      <c r="Z34" s="138"/>
      <c r="AA34" s="140"/>
      <c r="AB34" s="138"/>
      <c r="AC34" s="140" t="s">
        <v>62</v>
      </c>
      <c r="AD34" s="187">
        <f>SUM(AD24:AD33)</f>
        <v>14</v>
      </c>
      <c r="AE34" s="139">
        <f>SUM(AE24:AE33)</f>
        <v>36</v>
      </c>
      <c r="AF34" s="138"/>
      <c r="AG34" s="138"/>
      <c r="AH34" s="140"/>
      <c r="AI34" s="138"/>
      <c r="AJ34" s="138" t="s">
        <v>63</v>
      </c>
      <c r="AK34" s="188">
        <f>SUM(AK24:AK33)</f>
        <v>8</v>
      </c>
    </row>
    <row r="35" spans="1:37" ht="16.5" customHeight="1" thickBot="1">
      <c r="A35" s="272" t="s">
        <v>48</v>
      </c>
      <c r="B35" s="273"/>
      <c r="C35" s="273"/>
      <c r="D35" s="290"/>
      <c r="E35" s="290"/>
      <c r="F35" s="290"/>
      <c r="G35" s="290"/>
      <c r="H35" s="290"/>
      <c r="I35" s="290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4"/>
    </row>
    <row r="36" spans="1:37" s="85" customFormat="1" ht="16.5" customHeight="1">
      <c r="A36" s="72">
        <v>1</v>
      </c>
      <c r="B36" s="73" t="s">
        <v>128</v>
      </c>
      <c r="C36" s="74">
        <v>4</v>
      </c>
      <c r="D36" s="86">
        <v>18</v>
      </c>
      <c r="E36" s="14">
        <v>18</v>
      </c>
      <c r="F36" s="87"/>
      <c r="G36" s="87"/>
      <c r="H36" s="87"/>
      <c r="I36" s="16"/>
      <c r="J36" s="24"/>
      <c r="K36" s="25"/>
      <c r="L36" s="25"/>
      <c r="M36" s="25"/>
      <c r="N36" s="26"/>
      <c r="O36" s="291" t="s">
        <v>29</v>
      </c>
      <c r="P36" s="281">
        <v>4</v>
      </c>
      <c r="Q36" s="75"/>
      <c r="R36" s="26"/>
      <c r="S36" s="26"/>
      <c r="T36" s="26"/>
      <c r="U36" s="26"/>
      <c r="V36" s="291" t="s">
        <v>29</v>
      </c>
      <c r="W36" s="292">
        <v>4</v>
      </c>
      <c r="X36" s="24"/>
      <c r="Y36" s="25"/>
      <c r="Z36" s="25"/>
      <c r="AA36" s="25"/>
      <c r="AB36" s="26"/>
      <c r="AC36" s="291" t="s">
        <v>29</v>
      </c>
      <c r="AD36" s="281">
        <v>4</v>
      </c>
      <c r="AE36" s="75"/>
      <c r="AF36" s="26"/>
      <c r="AG36" s="26"/>
      <c r="AH36" s="26"/>
      <c r="AI36" s="26"/>
      <c r="AJ36" s="291" t="s">
        <v>29</v>
      </c>
      <c r="AK36" s="281">
        <v>4</v>
      </c>
    </row>
    <row r="37" spans="1:37" s="85" customFormat="1" ht="16.5" customHeight="1">
      <c r="A37" s="74">
        <v>2</v>
      </c>
      <c r="B37" s="76" t="s">
        <v>129</v>
      </c>
      <c r="C37" s="74">
        <v>4</v>
      </c>
      <c r="D37" s="24">
        <v>18</v>
      </c>
      <c r="E37" s="28">
        <v>18</v>
      </c>
      <c r="F37" s="25"/>
      <c r="G37" s="25"/>
      <c r="H37" s="25"/>
      <c r="I37" s="32"/>
      <c r="J37" s="24"/>
      <c r="K37" s="25"/>
      <c r="L37" s="25"/>
      <c r="M37" s="25"/>
      <c r="N37" s="26"/>
      <c r="O37" s="291"/>
      <c r="P37" s="281"/>
      <c r="Q37" s="65"/>
      <c r="R37" s="28"/>
      <c r="S37" s="28"/>
      <c r="T37" s="28"/>
      <c r="U37" s="28"/>
      <c r="V37" s="291"/>
      <c r="W37" s="292"/>
      <c r="X37" s="24"/>
      <c r="Y37" s="25"/>
      <c r="Z37" s="25"/>
      <c r="AA37" s="25"/>
      <c r="AB37" s="26"/>
      <c r="AC37" s="291"/>
      <c r="AD37" s="281"/>
      <c r="AE37" s="65"/>
      <c r="AF37" s="28"/>
      <c r="AG37" s="28"/>
      <c r="AH37" s="28"/>
      <c r="AI37" s="28"/>
      <c r="AJ37" s="291"/>
      <c r="AK37" s="281"/>
    </row>
    <row r="38" spans="1:37" s="85" customFormat="1" ht="16.5" customHeight="1">
      <c r="A38" s="72">
        <v>3</v>
      </c>
      <c r="B38" s="76" t="s">
        <v>130</v>
      </c>
      <c r="C38" s="74">
        <v>4</v>
      </c>
      <c r="D38" s="24">
        <v>18</v>
      </c>
      <c r="E38" s="28">
        <v>18</v>
      </c>
      <c r="F38" s="25"/>
      <c r="G38" s="25"/>
      <c r="H38" s="25"/>
      <c r="I38" s="32"/>
      <c r="J38" s="24"/>
      <c r="K38" s="25"/>
      <c r="L38" s="25"/>
      <c r="M38" s="25"/>
      <c r="N38" s="26"/>
      <c r="O38" s="291"/>
      <c r="P38" s="281"/>
      <c r="Q38" s="65"/>
      <c r="R38" s="28"/>
      <c r="S38" s="28"/>
      <c r="T38" s="28"/>
      <c r="U38" s="28"/>
      <c r="V38" s="291"/>
      <c r="W38" s="292"/>
      <c r="X38" s="24"/>
      <c r="Y38" s="25"/>
      <c r="Z38" s="25"/>
      <c r="AA38" s="25"/>
      <c r="AB38" s="26"/>
      <c r="AC38" s="291"/>
      <c r="AD38" s="281"/>
      <c r="AE38" s="65"/>
      <c r="AF38" s="28"/>
      <c r="AG38" s="28"/>
      <c r="AH38" s="28"/>
      <c r="AI38" s="28"/>
      <c r="AJ38" s="291"/>
      <c r="AK38" s="281"/>
    </row>
    <row r="39" spans="1:37" s="85" customFormat="1" ht="16.5" customHeight="1">
      <c r="A39" s="74">
        <v>4</v>
      </c>
      <c r="B39" s="76" t="s">
        <v>131</v>
      </c>
      <c r="C39" s="74">
        <v>4</v>
      </c>
      <c r="D39" s="24">
        <v>18</v>
      </c>
      <c r="E39" s="28">
        <v>18</v>
      </c>
      <c r="F39" s="25"/>
      <c r="G39" s="25"/>
      <c r="H39" s="25"/>
      <c r="I39" s="32"/>
      <c r="J39" s="24"/>
      <c r="K39" s="25"/>
      <c r="L39" s="25"/>
      <c r="M39" s="25"/>
      <c r="N39" s="26"/>
      <c r="O39" s="291"/>
      <c r="P39" s="281"/>
      <c r="Q39" s="65"/>
      <c r="R39" s="28"/>
      <c r="S39" s="28"/>
      <c r="T39" s="28"/>
      <c r="U39" s="28"/>
      <c r="V39" s="291"/>
      <c r="W39" s="292"/>
      <c r="X39" s="24"/>
      <c r="Y39" s="25"/>
      <c r="Z39" s="25"/>
      <c r="AA39" s="25"/>
      <c r="AB39" s="26"/>
      <c r="AC39" s="291"/>
      <c r="AD39" s="281"/>
      <c r="AE39" s="65"/>
      <c r="AF39" s="28"/>
      <c r="AG39" s="28"/>
      <c r="AH39" s="28"/>
      <c r="AI39" s="28"/>
      <c r="AJ39" s="291"/>
      <c r="AK39" s="281"/>
    </row>
    <row r="40" spans="1:37" s="85" customFormat="1" ht="16.5" customHeight="1">
      <c r="A40" s="72">
        <v>5</v>
      </c>
      <c r="B40" s="76" t="s">
        <v>132</v>
      </c>
      <c r="C40" s="74">
        <v>4</v>
      </c>
      <c r="D40" s="24">
        <v>18</v>
      </c>
      <c r="E40" s="25">
        <v>9</v>
      </c>
      <c r="F40" s="25">
        <v>9</v>
      </c>
      <c r="G40" s="25"/>
      <c r="H40" s="25"/>
      <c r="I40" s="32"/>
      <c r="J40" s="24"/>
      <c r="K40" s="25"/>
      <c r="L40" s="25"/>
      <c r="M40" s="25"/>
      <c r="N40" s="26"/>
      <c r="O40" s="291"/>
      <c r="P40" s="281"/>
      <c r="Q40" s="65"/>
      <c r="R40" s="28"/>
      <c r="S40" s="28"/>
      <c r="T40" s="28"/>
      <c r="U40" s="28"/>
      <c r="V40" s="291"/>
      <c r="W40" s="292"/>
      <c r="X40" s="24"/>
      <c r="Y40" s="25"/>
      <c r="Z40" s="25"/>
      <c r="AA40" s="25"/>
      <c r="AB40" s="26"/>
      <c r="AC40" s="291"/>
      <c r="AD40" s="281"/>
      <c r="AE40" s="65"/>
      <c r="AF40" s="28"/>
      <c r="AG40" s="28"/>
      <c r="AH40" s="28"/>
      <c r="AI40" s="28"/>
      <c r="AJ40" s="291"/>
      <c r="AK40" s="281"/>
    </row>
    <row r="41" spans="1:37" s="85" customFormat="1" ht="16.5" customHeight="1">
      <c r="A41" s="74">
        <v>6</v>
      </c>
      <c r="B41" s="76" t="s">
        <v>133</v>
      </c>
      <c r="C41" s="74">
        <v>4</v>
      </c>
      <c r="D41" s="24">
        <v>18</v>
      </c>
      <c r="E41" s="25">
        <v>18</v>
      </c>
      <c r="F41" s="25"/>
      <c r="G41" s="25"/>
      <c r="H41" s="25"/>
      <c r="I41" s="32"/>
      <c r="J41" s="24"/>
      <c r="K41" s="25"/>
      <c r="L41" s="25"/>
      <c r="M41" s="25"/>
      <c r="N41" s="26"/>
      <c r="O41" s="291"/>
      <c r="P41" s="281"/>
      <c r="Q41" s="65"/>
      <c r="R41" s="28"/>
      <c r="S41" s="28"/>
      <c r="T41" s="28"/>
      <c r="U41" s="28"/>
      <c r="V41" s="291"/>
      <c r="W41" s="292"/>
      <c r="X41" s="24"/>
      <c r="Y41" s="25"/>
      <c r="Z41" s="25"/>
      <c r="AA41" s="25"/>
      <c r="AB41" s="26"/>
      <c r="AC41" s="291"/>
      <c r="AD41" s="281"/>
      <c r="AE41" s="65"/>
      <c r="AF41" s="28"/>
      <c r="AG41" s="28"/>
      <c r="AH41" s="28"/>
      <c r="AI41" s="28"/>
      <c r="AJ41" s="291"/>
      <c r="AK41" s="281"/>
    </row>
    <row r="42" spans="1:37" s="85" customFormat="1" ht="16.5" customHeight="1">
      <c r="A42" s="72">
        <v>7</v>
      </c>
      <c r="B42" s="76" t="s">
        <v>134</v>
      </c>
      <c r="C42" s="74">
        <v>4</v>
      </c>
      <c r="D42" s="24">
        <v>18</v>
      </c>
      <c r="E42" s="25">
        <v>9</v>
      </c>
      <c r="F42" s="25">
        <v>9</v>
      </c>
      <c r="G42" s="25"/>
      <c r="H42" s="25"/>
      <c r="I42" s="32"/>
      <c r="J42" s="24"/>
      <c r="K42" s="25"/>
      <c r="L42" s="25"/>
      <c r="M42" s="25"/>
      <c r="N42" s="26"/>
      <c r="O42" s="291"/>
      <c r="P42" s="281"/>
      <c r="Q42" s="65"/>
      <c r="R42" s="28"/>
      <c r="S42" s="28"/>
      <c r="T42" s="28"/>
      <c r="U42" s="28"/>
      <c r="V42" s="291"/>
      <c r="W42" s="292"/>
      <c r="X42" s="24"/>
      <c r="Y42" s="25"/>
      <c r="Z42" s="25"/>
      <c r="AA42" s="25"/>
      <c r="AB42" s="26"/>
      <c r="AC42" s="291"/>
      <c r="AD42" s="281"/>
      <c r="AE42" s="65"/>
      <c r="AF42" s="28"/>
      <c r="AG42" s="28"/>
      <c r="AH42" s="28"/>
      <c r="AI42" s="28"/>
      <c r="AJ42" s="291"/>
      <c r="AK42" s="281"/>
    </row>
    <row r="43" spans="1:37" s="85" customFormat="1" ht="16.5" customHeight="1">
      <c r="A43" s="74">
        <v>8</v>
      </c>
      <c r="B43" s="76" t="s">
        <v>135</v>
      </c>
      <c r="C43" s="74">
        <v>4</v>
      </c>
      <c r="D43" s="24">
        <v>18</v>
      </c>
      <c r="E43" s="25">
        <v>18</v>
      </c>
      <c r="F43" s="25"/>
      <c r="G43" s="25"/>
      <c r="H43" s="25"/>
      <c r="I43" s="32"/>
      <c r="J43" s="24"/>
      <c r="K43" s="25"/>
      <c r="L43" s="25"/>
      <c r="M43" s="25"/>
      <c r="N43" s="26"/>
      <c r="O43" s="291"/>
      <c r="P43" s="281"/>
      <c r="Q43" s="65"/>
      <c r="R43" s="28"/>
      <c r="S43" s="28"/>
      <c r="T43" s="28"/>
      <c r="U43" s="28"/>
      <c r="V43" s="291"/>
      <c r="W43" s="292"/>
      <c r="X43" s="24"/>
      <c r="Y43" s="25"/>
      <c r="Z43" s="25"/>
      <c r="AA43" s="25"/>
      <c r="AB43" s="26"/>
      <c r="AC43" s="291"/>
      <c r="AD43" s="281"/>
      <c r="AE43" s="65"/>
      <c r="AF43" s="28"/>
      <c r="AG43" s="28"/>
      <c r="AH43" s="28"/>
      <c r="AI43" s="28"/>
      <c r="AJ43" s="291"/>
      <c r="AK43" s="281"/>
    </row>
    <row r="44" spans="1:37" s="85" customFormat="1" ht="16.5" customHeight="1">
      <c r="A44" s="72">
        <v>9</v>
      </c>
      <c r="B44" s="76" t="s">
        <v>136</v>
      </c>
      <c r="C44" s="74">
        <v>4</v>
      </c>
      <c r="D44" s="24">
        <v>18</v>
      </c>
      <c r="E44" s="25">
        <v>18</v>
      </c>
      <c r="F44" s="25"/>
      <c r="G44" s="25"/>
      <c r="H44" s="25"/>
      <c r="I44" s="32"/>
      <c r="J44" s="24"/>
      <c r="K44" s="25"/>
      <c r="L44" s="25"/>
      <c r="M44" s="25"/>
      <c r="N44" s="26"/>
      <c r="O44" s="291"/>
      <c r="P44" s="281"/>
      <c r="Q44" s="65"/>
      <c r="R44" s="28"/>
      <c r="S44" s="28"/>
      <c r="T44" s="28"/>
      <c r="U44" s="28"/>
      <c r="V44" s="291"/>
      <c r="W44" s="292"/>
      <c r="X44" s="24"/>
      <c r="Y44" s="25"/>
      <c r="Z44" s="25"/>
      <c r="AA44" s="25"/>
      <c r="AB44" s="26"/>
      <c r="AC44" s="291"/>
      <c r="AD44" s="281"/>
      <c r="AE44" s="65"/>
      <c r="AF44" s="28"/>
      <c r="AG44" s="28"/>
      <c r="AH44" s="28"/>
      <c r="AI44" s="28"/>
      <c r="AJ44" s="291"/>
      <c r="AK44" s="281"/>
    </row>
    <row r="45" spans="1:37" s="85" customFormat="1" ht="16.5" customHeight="1">
      <c r="A45" s="74">
        <v>10</v>
      </c>
      <c r="B45" s="76" t="s">
        <v>137</v>
      </c>
      <c r="C45" s="74">
        <v>4</v>
      </c>
      <c r="D45" s="24">
        <v>18</v>
      </c>
      <c r="E45" s="25">
        <v>9</v>
      </c>
      <c r="F45" s="25">
        <v>9</v>
      </c>
      <c r="G45" s="25"/>
      <c r="H45" s="25"/>
      <c r="I45" s="32"/>
      <c r="J45" s="24"/>
      <c r="K45" s="25"/>
      <c r="L45" s="25"/>
      <c r="M45" s="25"/>
      <c r="N45" s="26"/>
      <c r="O45" s="291"/>
      <c r="P45" s="281"/>
      <c r="Q45" s="65"/>
      <c r="R45" s="28"/>
      <c r="S45" s="28"/>
      <c r="T45" s="28"/>
      <c r="U45" s="28"/>
      <c r="V45" s="291"/>
      <c r="W45" s="292"/>
      <c r="X45" s="24"/>
      <c r="Y45" s="25"/>
      <c r="Z45" s="25"/>
      <c r="AA45" s="25"/>
      <c r="AB45" s="26"/>
      <c r="AC45" s="291"/>
      <c r="AD45" s="281"/>
      <c r="AE45" s="65"/>
      <c r="AF45" s="28"/>
      <c r="AG45" s="28"/>
      <c r="AH45" s="28"/>
      <c r="AI45" s="28"/>
      <c r="AJ45" s="291"/>
      <c r="AK45" s="281"/>
    </row>
    <row r="46" spans="1:37" s="85" customFormat="1" ht="16.5" customHeight="1">
      <c r="A46" s="72">
        <v>11</v>
      </c>
      <c r="B46" s="76" t="s">
        <v>138</v>
      </c>
      <c r="C46" s="74">
        <v>4</v>
      </c>
      <c r="D46" s="24">
        <v>18</v>
      </c>
      <c r="E46" s="25">
        <v>18</v>
      </c>
      <c r="F46" s="25"/>
      <c r="G46" s="25"/>
      <c r="H46" s="25"/>
      <c r="I46" s="32"/>
      <c r="J46" s="24"/>
      <c r="K46" s="25"/>
      <c r="L46" s="25"/>
      <c r="M46" s="25"/>
      <c r="N46" s="26"/>
      <c r="O46" s="291"/>
      <c r="P46" s="281"/>
      <c r="Q46" s="65"/>
      <c r="R46" s="28"/>
      <c r="S46" s="28"/>
      <c r="T46" s="28"/>
      <c r="U46" s="28"/>
      <c r="V46" s="291"/>
      <c r="W46" s="292"/>
      <c r="X46" s="24"/>
      <c r="Y46" s="25"/>
      <c r="Z46" s="25"/>
      <c r="AA46" s="25"/>
      <c r="AB46" s="26"/>
      <c r="AC46" s="291"/>
      <c r="AD46" s="281"/>
      <c r="AE46" s="65"/>
      <c r="AF46" s="28"/>
      <c r="AG46" s="28"/>
      <c r="AH46" s="28"/>
      <c r="AI46" s="28"/>
      <c r="AJ46" s="291"/>
      <c r="AK46" s="281"/>
    </row>
    <row r="47" spans="1:37" s="85" customFormat="1" ht="16.5" customHeight="1">
      <c r="A47" s="74">
        <v>12</v>
      </c>
      <c r="B47" s="76" t="s">
        <v>139</v>
      </c>
      <c r="C47" s="74">
        <v>4</v>
      </c>
      <c r="D47" s="24">
        <v>18</v>
      </c>
      <c r="E47" s="25">
        <v>18</v>
      </c>
      <c r="F47" s="25"/>
      <c r="G47" s="25"/>
      <c r="H47" s="25"/>
      <c r="I47" s="32"/>
      <c r="J47" s="24"/>
      <c r="K47" s="25"/>
      <c r="L47" s="25"/>
      <c r="M47" s="25"/>
      <c r="N47" s="26"/>
      <c r="O47" s="291"/>
      <c r="P47" s="281"/>
      <c r="Q47" s="65"/>
      <c r="R47" s="28"/>
      <c r="S47" s="28"/>
      <c r="T47" s="28"/>
      <c r="U47" s="28"/>
      <c r="V47" s="291"/>
      <c r="W47" s="292"/>
      <c r="X47" s="24"/>
      <c r="Y47" s="25"/>
      <c r="Z47" s="25"/>
      <c r="AA47" s="25"/>
      <c r="AB47" s="26"/>
      <c r="AC47" s="291"/>
      <c r="AD47" s="281"/>
      <c r="AE47" s="65"/>
      <c r="AF47" s="28"/>
      <c r="AG47" s="28"/>
      <c r="AH47" s="28"/>
      <c r="AI47" s="28"/>
      <c r="AJ47" s="291"/>
      <c r="AK47" s="281"/>
    </row>
    <row r="48" spans="1:37" s="85" customFormat="1" ht="25.5" customHeight="1" thickBot="1">
      <c r="A48" s="77">
        <v>13</v>
      </c>
      <c r="B48" s="78" t="s">
        <v>140</v>
      </c>
      <c r="C48" s="74">
        <v>4</v>
      </c>
      <c r="D48" s="88">
        <v>18</v>
      </c>
      <c r="E48" s="89">
        <v>18</v>
      </c>
      <c r="F48" s="89"/>
      <c r="G48" s="89"/>
      <c r="H48" s="89"/>
      <c r="I48" s="90"/>
      <c r="J48" s="24"/>
      <c r="K48" s="25"/>
      <c r="L48" s="25"/>
      <c r="M48" s="25"/>
      <c r="N48" s="26"/>
      <c r="O48" s="291"/>
      <c r="P48" s="281"/>
      <c r="Q48" s="65"/>
      <c r="R48" s="28"/>
      <c r="S48" s="28"/>
      <c r="T48" s="28"/>
      <c r="U48" s="28"/>
      <c r="V48" s="291"/>
      <c r="W48" s="292"/>
      <c r="X48" s="51"/>
      <c r="Y48" s="101"/>
      <c r="Z48" s="101"/>
      <c r="AA48" s="101"/>
      <c r="AB48" s="99"/>
      <c r="AC48" s="291"/>
      <c r="AD48" s="281"/>
      <c r="AE48" s="71"/>
      <c r="AF48" s="49"/>
      <c r="AG48" s="49"/>
      <c r="AH48" s="49"/>
      <c r="AI48" s="49"/>
      <c r="AJ48" s="291"/>
      <c r="AK48" s="281"/>
    </row>
    <row r="49" spans="1:37" s="85" customFormat="1" ht="16.5" customHeight="1" thickBot="1">
      <c r="A49" s="257" t="s">
        <v>57</v>
      </c>
      <c r="B49" s="282"/>
      <c r="C49" s="82">
        <v>16</v>
      </c>
      <c r="D49" s="138">
        <f>SUM(J49,Q49,X49,AE49)</f>
        <v>72</v>
      </c>
      <c r="E49" s="283">
        <v>72</v>
      </c>
      <c r="F49" s="284"/>
      <c r="G49" s="284"/>
      <c r="H49" s="284"/>
      <c r="I49" s="285"/>
      <c r="J49" s="286">
        <v>18</v>
      </c>
      <c r="K49" s="284"/>
      <c r="L49" s="284"/>
      <c r="M49" s="284"/>
      <c r="N49" s="287"/>
      <c r="O49" s="140" t="s">
        <v>67</v>
      </c>
      <c r="P49" s="187">
        <v>4</v>
      </c>
      <c r="Q49" s="286">
        <v>18</v>
      </c>
      <c r="R49" s="284"/>
      <c r="S49" s="284"/>
      <c r="T49" s="284"/>
      <c r="U49" s="287"/>
      <c r="V49" s="140" t="s">
        <v>67</v>
      </c>
      <c r="W49" s="188">
        <v>4</v>
      </c>
      <c r="X49" s="286">
        <v>18</v>
      </c>
      <c r="Y49" s="284"/>
      <c r="Z49" s="284"/>
      <c r="AA49" s="284"/>
      <c r="AB49" s="287"/>
      <c r="AC49" s="140" t="s">
        <v>67</v>
      </c>
      <c r="AD49" s="188">
        <v>4</v>
      </c>
      <c r="AE49" s="286">
        <v>18</v>
      </c>
      <c r="AF49" s="284"/>
      <c r="AG49" s="284"/>
      <c r="AH49" s="284"/>
      <c r="AI49" s="287"/>
      <c r="AJ49" s="140" t="s">
        <v>67</v>
      </c>
      <c r="AK49" s="141">
        <v>4</v>
      </c>
    </row>
    <row r="50" spans="1:37" ht="18" customHeight="1" thickBot="1">
      <c r="A50" s="254" t="s">
        <v>33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6"/>
    </row>
    <row r="51" spans="1:37" s="185" customFormat="1" ht="16.5" customHeight="1">
      <c r="A51" s="79">
        <v>1</v>
      </c>
      <c r="B51" s="190" t="s">
        <v>31</v>
      </c>
      <c r="C51" s="79">
        <v>4</v>
      </c>
      <c r="D51" s="15">
        <v>60</v>
      </c>
      <c r="E51" s="14"/>
      <c r="F51" s="14">
        <v>60</v>
      </c>
      <c r="G51" s="14"/>
      <c r="H51" s="14"/>
      <c r="I51" s="16"/>
      <c r="J51" s="142"/>
      <c r="K51" s="14">
        <v>30</v>
      </c>
      <c r="L51" s="14"/>
      <c r="M51" s="14"/>
      <c r="N51" s="14"/>
      <c r="O51" s="14" t="s">
        <v>30</v>
      </c>
      <c r="P51" s="16">
        <v>2</v>
      </c>
      <c r="Q51" s="95"/>
      <c r="R51" s="14">
        <v>30</v>
      </c>
      <c r="S51" s="14"/>
      <c r="T51" s="14"/>
      <c r="U51" s="14"/>
      <c r="V51" s="14" t="s">
        <v>30</v>
      </c>
      <c r="W51" s="16">
        <v>2</v>
      </c>
      <c r="X51" s="95"/>
      <c r="Y51" s="14"/>
      <c r="Z51" s="14"/>
      <c r="AA51" s="14"/>
      <c r="AB51" s="14"/>
      <c r="AC51" s="14"/>
      <c r="AD51" s="87"/>
      <c r="AE51" s="95"/>
      <c r="AF51" s="14"/>
      <c r="AG51" s="14"/>
      <c r="AH51" s="14"/>
      <c r="AI51" s="14"/>
      <c r="AJ51" s="14"/>
      <c r="AK51" s="16"/>
    </row>
    <row r="52" spans="1:37" s="185" customFormat="1" ht="16.5" customHeight="1" thickBot="1">
      <c r="A52" s="81">
        <v>2</v>
      </c>
      <c r="B52" s="190" t="s">
        <v>102</v>
      </c>
      <c r="C52" s="175">
        <v>6</v>
      </c>
      <c r="D52" s="53">
        <v>90</v>
      </c>
      <c r="E52" s="99"/>
      <c r="F52" s="99"/>
      <c r="G52" s="99"/>
      <c r="H52" s="99"/>
      <c r="I52" s="100">
        <v>90</v>
      </c>
      <c r="J52" s="176"/>
      <c r="K52" s="99"/>
      <c r="L52" s="99"/>
      <c r="M52" s="99"/>
      <c r="N52" s="99"/>
      <c r="O52" s="99"/>
      <c r="P52" s="100"/>
      <c r="Q52" s="177"/>
      <c r="R52" s="99"/>
      <c r="S52" s="99"/>
      <c r="T52" s="99"/>
      <c r="U52" s="99">
        <v>30</v>
      </c>
      <c r="V52" s="99" t="s">
        <v>30</v>
      </c>
      <c r="W52" s="100">
        <v>2</v>
      </c>
      <c r="X52" s="71"/>
      <c r="Y52" s="49"/>
      <c r="Z52" s="49"/>
      <c r="AA52" s="49"/>
      <c r="AB52" s="49">
        <v>30</v>
      </c>
      <c r="AC52" s="49" t="s">
        <v>30</v>
      </c>
      <c r="AD52" s="48">
        <v>2</v>
      </c>
      <c r="AE52" s="71"/>
      <c r="AF52" s="49"/>
      <c r="AG52" s="49"/>
      <c r="AH52" s="49"/>
      <c r="AI52" s="49">
        <v>30</v>
      </c>
      <c r="AJ52" s="49" t="s">
        <v>30</v>
      </c>
      <c r="AK52" s="70">
        <v>2</v>
      </c>
    </row>
    <row r="53" spans="1:37" s="185" customFormat="1" ht="18" customHeight="1" thickBot="1">
      <c r="A53" s="257" t="s">
        <v>59</v>
      </c>
      <c r="B53" s="269"/>
      <c r="C53" s="139">
        <f>SUM(C51:C52)</f>
        <v>10</v>
      </c>
      <c r="D53" s="140">
        <f>SUM(D51:D52)</f>
        <v>150</v>
      </c>
      <c r="E53" s="140">
        <v>0</v>
      </c>
      <c r="F53" s="140">
        <f>SUM(F51:F52)</f>
        <v>60</v>
      </c>
      <c r="G53" s="140">
        <v>0</v>
      </c>
      <c r="H53" s="140">
        <v>0</v>
      </c>
      <c r="I53" s="141">
        <v>90</v>
      </c>
      <c r="J53" s="139">
        <v>0</v>
      </c>
      <c r="K53" s="140">
        <v>30</v>
      </c>
      <c r="L53" s="140">
        <v>0</v>
      </c>
      <c r="M53" s="140">
        <v>0</v>
      </c>
      <c r="N53" s="140">
        <v>0</v>
      </c>
      <c r="O53" s="140" t="s">
        <v>64</v>
      </c>
      <c r="P53" s="141">
        <v>2</v>
      </c>
      <c r="Q53" s="139">
        <v>0</v>
      </c>
      <c r="R53" s="140">
        <v>30</v>
      </c>
      <c r="S53" s="140">
        <v>0</v>
      </c>
      <c r="T53" s="140">
        <v>0</v>
      </c>
      <c r="U53" s="140">
        <v>30</v>
      </c>
      <c r="V53" s="140" t="s">
        <v>65</v>
      </c>
      <c r="W53" s="141">
        <v>4</v>
      </c>
      <c r="X53" s="139">
        <v>0</v>
      </c>
      <c r="Y53" s="140">
        <v>0</v>
      </c>
      <c r="Z53" s="140">
        <v>0</v>
      </c>
      <c r="AA53" s="140">
        <v>0</v>
      </c>
      <c r="AB53" s="140">
        <v>30</v>
      </c>
      <c r="AC53" s="140" t="s">
        <v>66</v>
      </c>
      <c r="AD53" s="141">
        <v>2</v>
      </c>
      <c r="AE53" s="139">
        <v>0</v>
      </c>
      <c r="AF53" s="140">
        <v>0</v>
      </c>
      <c r="AG53" s="140">
        <v>0</v>
      </c>
      <c r="AH53" s="140">
        <v>0</v>
      </c>
      <c r="AI53" s="140">
        <v>30</v>
      </c>
      <c r="AJ53" s="140" t="s">
        <v>66</v>
      </c>
      <c r="AK53" s="141">
        <v>2</v>
      </c>
    </row>
    <row r="54" spans="1:37" ht="16.5" customHeight="1" thickBot="1">
      <c r="A54" s="266" t="s">
        <v>49</v>
      </c>
      <c r="B54" s="255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8"/>
    </row>
    <row r="55" spans="1:37" s="85" customFormat="1" ht="16.5" customHeight="1">
      <c r="A55" s="79">
        <v>1</v>
      </c>
      <c r="B55" s="80" t="s">
        <v>32</v>
      </c>
      <c r="C55" s="79">
        <v>4</v>
      </c>
      <c r="D55" s="95">
        <v>30</v>
      </c>
      <c r="E55" s="14">
        <v>30</v>
      </c>
      <c r="F55" s="14"/>
      <c r="G55" s="14"/>
      <c r="H55" s="14"/>
      <c r="I55" s="16"/>
      <c r="J55" s="95">
        <v>15</v>
      </c>
      <c r="K55" s="14"/>
      <c r="L55" s="14"/>
      <c r="M55" s="14"/>
      <c r="N55" s="14"/>
      <c r="O55" s="14" t="s">
        <v>30</v>
      </c>
      <c r="P55" s="16">
        <v>2</v>
      </c>
      <c r="Q55" s="95"/>
      <c r="R55" s="14"/>
      <c r="S55" s="14"/>
      <c r="T55" s="14"/>
      <c r="U55" s="14"/>
      <c r="V55" s="14"/>
      <c r="W55" s="16"/>
      <c r="X55" s="95">
        <v>15</v>
      </c>
      <c r="Y55" s="14"/>
      <c r="Z55" s="14"/>
      <c r="AA55" s="14"/>
      <c r="AB55" s="14"/>
      <c r="AC55" s="14" t="s">
        <v>30</v>
      </c>
      <c r="AD55" s="16">
        <v>2</v>
      </c>
      <c r="AE55" s="95"/>
      <c r="AF55" s="14"/>
      <c r="AG55" s="14"/>
      <c r="AH55" s="14"/>
      <c r="AI55" s="14"/>
      <c r="AJ55" s="14"/>
      <c r="AK55" s="16"/>
    </row>
    <row r="56" spans="1:37" s="85" customFormat="1" ht="21" customHeight="1" thickBot="1">
      <c r="A56" s="212">
        <v>2</v>
      </c>
      <c r="B56" s="223" t="s">
        <v>73</v>
      </c>
      <c r="C56" s="208">
        <v>2</v>
      </c>
      <c r="D56" s="240"/>
      <c r="E56" s="241"/>
      <c r="F56" s="241"/>
      <c r="G56" s="241"/>
      <c r="H56" s="241"/>
      <c r="I56" s="242"/>
      <c r="J56" s="243"/>
      <c r="K56" s="244"/>
      <c r="L56" s="244"/>
      <c r="M56" s="244"/>
      <c r="N56" s="244"/>
      <c r="O56" s="244"/>
      <c r="P56" s="245"/>
      <c r="Q56" s="243"/>
      <c r="R56" s="244"/>
      <c r="S56" s="244"/>
      <c r="T56" s="244"/>
      <c r="U56" s="244"/>
      <c r="V56" s="244"/>
      <c r="W56" s="245"/>
      <c r="X56" s="243"/>
      <c r="Y56" s="244"/>
      <c r="Z56" s="244"/>
      <c r="AA56" s="244"/>
      <c r="AB56" s="244"/>
      <c r="AC56" s="244"/>
      <c r="AD56" s="245"/>
      <c r="AE56" s="243"/>
      <c r="AF56" s="244"/>
      <c r="AG56" s="244"/>
      <c r="AH56" s="244"/>
      <c r="AI56" s="246"/>
      <c r="AJ56" s="221" t="s">
        <v>30</v>
      </c>
      <c r="AK56" s="209">
        <v>2</v>
      </c>
    </row>
    <row r="57" spans="1:37" s="149" customFormat="1" ht="15.75" customHeight="1" thickBot="1">
      <c r="A57" s="257" t="s">
        <v>70</v>
      </c>
      <c r="B57" s="258"/>
      <c r="C57" s="145">
        <f>SUM(C49,C55:C56)</f>
        <v>22</v>
      </c>
      <c r="D57" s="152">
        <f>SUM(D55)</f>
        <v>30</v>
      </c>
      <c r="E57" s="151">
        <f>SUM(E55)</f>
        <v>30</v>
      </c>
      <c r="F57" s="151">
        <f>SUM(F55)</f>
        <v>0</v>
      </c>
      <c r="G57" s="151">
        <v>0</v>
      </c>
      <c r="H57" s="151">
        <v>0</v>
      </c>
      <c r="I57" s="155">
        <f>SUM(I55)</f>
        <v>0</v>
      </c>
      <c r="J57" s="124">
        <f>SUM(J49,J55)</f>
        <v>33</v>
      </c>
      <c r="K57" s="151">
        <f>SUM(K55)</f>
        <v>0</v>
      </c>
      <c r="L57" s="151">
        <v>0</v>
      </c>
      <c r="M57" s="151">
        <v>0</v>
      </c>
      <c r="N57" s="151">
        <v>0</v>
      </c>
      <c r="O57" s="224" t="s">
        <v>72</v>
      </c>
      <c r="P57" s="155">
        <f>SUM(P49,P55)</f>
        <v>6</v>
      </c>
      <c r="Q57" s="152">
        <f>SUM(Q49,Q55)</f>
        <v>18</v>
      </c>
      <c r="R57" s="151">
        <f>SUM(R55)</f>
        <v>0</v>
      </c>
      <c r="S57" s="151">
        <v>0</v>
      </c>
      <c r="T57" s="151">
        <v>0</v>
      </c>
      <c r="U57" s="151">
        <f>SUM(U55)</f>
        <v>0</v>
      </c>
      <c r="V57" s="224" t="s">
        <v>67</v>
      </c>
      <c r="W57" s="155">
        <f>SUM(W49,W55)</f>
        <v>4</v>
      </c>
      <c r="X57" s="124">
        <f>SUM(X49,X55)</f>
        <v>33</v>
      </c>
      <c r="Y57" s="151">
        <v>0</v>
      </c>
      <c r="Z57" s="151">
        <v>0</v>
      </c>
      <c r="AA57" s="151">
        <v>0</v>
      </c>
      <c r="AB57" s="151">
        <f>SUM(AB55)</f>
        <v>0</v>
      </c>
      <c r="AC57" s="224" t="s">
        <v>72</v>
      </c>
      <c r="AD57" s="122">
        <f>SUM(AD49,AD55)</f>
        <v>6</v>
      </c>
      <c r="AE57" s="152">
        <f>SUM(AE49,AE55)</f>
        <v>18</v>
      </c>
      <c r="AF57" s="151">
        <v>0</v>
      </c>
      <c r="AG57" s="151">
        <v>0</v>
      </c>
      <c r="AH57" s="151">
        <v>0</v>
      </c>
      <c r="AI57" s="151">
        <f>SUM(AI55)</f>
        <v>0</v>
      </c>
      <c r="AJ57" s="224" t="s">
        <v>72</v>
      </c>
      <c r="AK57" s="155">
        <f>(AK52)</f>
        <v>2</v>
      </c>
    </row>
    <row r="58" spans="1:37" s="149" customFormat="1" ht="16.5" customHeight="1" thickBot="1">
      <c r="A58" s="259" t="s">
        <v>60</v>
      </c>
      <c r="B58" s="260"/>
      <c r="C58" s="150">
        <f>SUM(C22,C34,C49,C53,C55:C56)</f>
        <v>114</v>
      </c>
      <c r="D58" s="107">
        <f>SUM(D22,D34,D53,D49,D55)</f>
        <v>648</v>
      </c>
      <c r="E58" s="151">
        <f>SUM(E22,E34,E49,E55)</f>
        <v>435</v>
      </c>
      <c r="F58" s="122">
        <f>SUM(F22,F34,F51)</f>
        <v>123</v>
      </c>
      <c r="G58" s="122">
        <v>0</v>
      </c>
      <c r="H58" s="122">
        <v>0</v>
      </c>
      <c r="I58" s="155">
        <f>SUM(I22,I34,I53,I55)</f>
        <v>90</v>
      </c>
      <c r="J58" s="124">
        <f>SUM(J22,J34,J49,J55)</f>
        <v>123</v>
      </c>
      <c r="K58" s="151">
        <f>SUM(K22,K51)</f>
        <v>48</v>
      </c>
      <c r="L58" s="122">
        <v>0</v>
      </c>
      <c r="M58" s="122">
        <v>0</v>
      </c>
      <c r="N58" s="151">
        <v>0</v>
      </c>
      <c r="O58" s="225" t="s">
        <v>69</v>
      </c>
      <c r="P58" s="153">
        <f>SUM(P22,P34,P49,P53,P55)</f>
        <v>30</v>
      </c>
      <c r="Q58" s="152">
        <f>SUM(Q22,Q34,Q49,Q53,Q55)</f>
        <v>99</v>
      </c>
      <c r="R58" s="151">
        <f>SUM(R22,R34,R51:R52,R55)</f>
        <v>57</v>
      </c>
      <c r="S58" s="122">
        <v>0</v>
      </c>
      <c r="T58" s="122">
        <v>0</v>
      </c>
      <c r="U58" s="151">
        <f>SUM(U22,U34,U51:U52,U55)</f>
        <v>30</v>
      </c>
      <c r="V58" s="224" t="s">
        <v>69</v>
      </c>
      <c r="W58" s="154">
        <f>SUM(W22,W34,W49,W53,W55)</f>
        <v>30</v>
      </c>
      <c r="X58" s="124">
        <f>SUM(X22,X34,X49,X55)</f>
        <v>123</v>
      </c>
      <c r="Y58" s="151">
        <f>SUM(Y22,Y34,Y53,Y55)</f>
        <v>18</v>
      </c>
      <c r="Z58" s="122">
        <v>0</v>
      </c>
      <c r="AA58" s="122">
        <v>0</v>
      </c>
      <c r="AB58" s="151">
        <f>SUM(AB53)</f>
        <v>30</v>
      </c>
      <c r="AC58" s="224" t="s">
        <v>69</v>
      </c>
      <c r="AD58" s="153">
        <f>SUM(AD22,AD34,AD49,AD53,AD55)</f>
        <v>30</v>
      </c>
      <c r="AE58" s="152">
        <f>SUM(AE22,AE34,AE49,AE53,AE55)</f>
        <v>90</v>
      </c>
      <c r="AF58" s="151">
        <v>0</v>
      </c>
      <c r="AG58" s="122">
        <v>0</v>
      </c>
      <c r="AH58" s="122">
        <v>0</v>
      </c>
      <c r="AI58" s="151">
        <f>SUM(AI22,AI34,AI53,AI55)</f>
        <v>30</v>
      </c>
      <c r="AJ58" s="225" t="s">
        <v>68</v>
      </c>
      <c r="AK58" s="155">
        <f>SUM(AK22,AK34,AK49,AK57)</f>
        <v>22</v>
      </c>
    </row>
    <row r="59" spans="1:37" s="149" customFormat="1" ht="16.5" customHeight="1" thickBot="1">
      <c r="A59" s="261" t="s">
        <v>9</v>
      </c>
      <c r="B59" s="262"/>
      <c r="C59" s="262"/>
      <c r="D59" s="262"/>
      <c r="E59" s="262"/>
      <c r="F59" s="262"/>
      <c r="G59" s="262"/>
      <c r="H59" s="262"/>
      <c r="I59" s="262"/>
      <c r="J59" s="263">
        <f>SUM(J58:N58)</f>
        <v>171</v>
      </c>
      <c r="K59" s="264"/>
      <c r="L59" s="264"/>
      <c r="M59" s="264"/>
      <c r="N59" s="264"/>
      <c r="O59" s="264"/>
      <c r="P59" s="264"/>
      <c r="Q59" s="263">
        <f>SUM(Q58:U58)</f>
        <v>186</v>
      </c>
      <c r="R59" s="264"/>
      <c r="S59" s="264"/>
      <c r="T59" s="264"/>
      <c r="U59" s="264"/>
      <c r="V59" s="264"/>
      <c r="W59" s="265"/>
      <c r="X59" s="264">
        <f>SUM(X58:AB58)</f>
        <v>171</v>
      </c>
      <c r="Y59" s="264"/>
      <c r="Z59" s="264"/>
      <c r="AA59" s="264"/>
      <c r="AB59" s="264"/>
      <c r="AC59" s="264"/>
      <c r="AD59" s="264"/>
      <c r="AE59" s="263">
        <f>SUM(AE58:AI58)</f>
        <v>120</v>
      </c>
      <c r="AF59" s="264"/>
      <c r="AG59" s="264"/>
      <c r="AH59" s="264"/>
      <c r="AI59" s="264"/>
      <c r="AJ59" s="264"/>
      <c r="AK59" s="265"/>
    </row>
    <row r="60" spans="1:37" s="85" customFormat="1" ht="16.5" customHeight="1">
      <c r="A60" s="79">
        <v>1</v>
      </c>
      <c r="B60" s="213" t="s">
        <v>23</v>
      </c>
      <c r="C60" s="210">
        <v>4</v>
      </c>
      <c r="D60" s="306">
        <v>120</v>
      </c>
      <c r="E60" s="307"/>
      <c r="F60" s="307"/>
      <c r="G60" s="307"/>
      <c r="H60" s="307"/>
      <c r="I60" s="308"/>
      <c r="J60" s="309"/>
      <c r="K60" s="310"/>
      <c r="L60" s="310"/>
      <c r="M60" s="310"/>
      <c r="N60" s="310"/>
      <c r="O60" s="310"/>
      <c r="P60" s="311"/>
      <c r="Q60" s="293"/>
      <c r="R60" s="294"/>
      <c r="S60" s="294"/>
      <c r="T60" s="294"/>
      <c r="U60" s="294"/>
      <c r="V60" s="294"/>
      <c r="W60" s="295"/>
      <c r="X60" s="296"/>
      <c r="Y60" s="294"/>
      <c r="Z60" s="294"/>
      <c r="AA60" s="294"/>
      <c r="AB60" s="294"/>
      <c r="AC60" s="294"/>
      <c r="AD60" s="297"/>
      <c r="AE60" s="293">
        <v>120</v>
      </c>
      <c r="AF60" s="294"/>
      <c r="AG60" s="294"/>
      <c r="AH60" s="294"/>
      <c r="AI60" s="294"/>
      <c r="AJ60" s="294"/>
      <c r="AK60" s="198">
        <v>4</v>
      </c>
    </row>
    <row r="61" spans="1:37" s="85" customFormat="1" ht="16.5" customHeight="1">
      <c r="A61" s="81">
        <v>2</v>
      </c>
      <c r="B61" s="214" t="s">
        <v>26</v>
      </c>
      <c r="C61" s="211" t="s">
        <v>61</v>
      </c>
      <c r="D61" s="298"/>
      <c r="E61" s="299"/>
      <c r="F61" s="299"/>
      <c r="G61" s="299"/>
      <c r="H61" s="299"/>
      <c r="I61" s="300"/>
      <c r="J61" s="301"/>
      <c r="K61" s="302"/>
      <c r="L61" s="302"/>
      <c r="M61" s="302"/>
      <c r="N61" s="302"/>
      <c r="O61" s="302"/>
      <c r="P61" s="303"/>
      <c r="Q61" s="304"/>
      <c r="R61" s="302"/>
      <c r="S61" s="302"/>
      <c r="T61" s="302"/>
      <c r="U61" s="302"/>
      <c r="V61" s="302"/>
      <c r="W61" s="305"/>
      <c r="X61" s="301"/>
      <c r="Y61" s="302"/>
      <c r="Z61" s="302"/>
      <c r="AA61" s="302"/>
      <c r="AB61" s="302"/>
      <c r="AC61" s="302"/>
      <c r="AD61" s="303"/>
      <c r="AE61" s="304"/>
      <c r="AF61" s="302"/>
      <c r="AG61" s="302"/>
      <c r="AH61" s="302"/>
      <c r="AI61" s="302"/>
      <c r="AJ61" s="302"/>
      <c r="AK61" s="305"/>
    </row>
    <row r="62" spans="1:37" s="85" customFormat="1" ht="16.5" customHeight="1">
      <c r="A62" s="81">
        <v>3</v>
      </c>
      <c r="B62" s="214" t="s">
        <v>27</v>
      </c>
      <c r="C62" s="211" t="s">
        <v>61</v>
      </c>
      <c r="D62" s="298"/>
      <c r="E62" s="299"/>
      <c r="F62" s="299"/>
      <c r="G62" s="299"/>
      <c r="H62" s="299"/>
      <c r="I62" s="300"/>
      <c r="J62" s="301"/>
      <c r="K62" s="302"/>
      <c r="L62" s="302"/>
      <c r="M62" s="302"/>
      <c r="N62" s="302"/>
      <c r="O62" s="302"/>
      <c r="P62" s="303"/>
      <c r="Q62" s="304"/>
      <c r="R62" s="302"/>
      <c r="S62" s="302"/>
      <c r="T62" s="302"/>
      <c r="U62" s="302"/>
      <c r="V62" s="302"/>
      <c r="W62" s="305"/>
      <c r="X62" s="301"/>
      <c r="Y62" s="302"/>
      <c r="Z62" s="302"/>
      <c r="AA62" s="302"/>
      <c r="AB62" s="302"/>
      <c r="AC62" s="302"/>
      <c r="AD62" s="303"/>
      <c r="AE62" s="304"/>
      <c r="AF62" s="302"/>
      <c r="AG62" s="302"/>
      <c r="AH62" s="302"/>
      <c r="AI62" s="302"/>
      <c r="AJ62" s="302"/>
      <c r="AK62" s="305"/>
    </row>
    <row r="63" spans="1:37" s="85" customFormat="1" ht="16.5" customHeight="1" thickBot="1">
      <c r="A63" s="227">
        <v>4</v>
      </c>
      <c r="B63" s="215" t="s">
        <v>24</v>
      </c>
      <c r="C63" s="212" t="s">
        <v>61</v>
      </c>
      <c r="D63" s="317"/>
      <c r="E63" s="318"/>
      <c r="F63" s="318"/>
      <c r="G63" s="318"/>
      <c r="H63" s="318"/>
      <c r="I63" s="319"/>
      <c r="J63" s="320"/>
      <c r="K63" s="313"/>
      <c r="L63" s="313"/>
      <c r="M63" s="313"/>
      <c r="N63" s="313"/>
      <c r="O63" s="313"/>
      <c r="P63" s="321"/>
      <c r="Q63" s="312"/>
      <c r="R63" s="313"/>
      <c r="S63" s="313"/>
      <c r="T63" s="313"/>
      <c r="U63" s="313"/>
      <c r="V63" s="313"/>
      <c r="W63" s="314"/>
      <c r="X63" s="320"/>
      <c r="Y63" s="313"/>
      <c r="Z63" s="313"/>
      <c r="AA63" s="313"/>
      <c r="AB63" s="313"/>
      <c r="AC63" s="313"/>
      <c r="AD63" s="321"/>
      <c r="AE63" s="312"/>
      <c r="AF63" s="313"/>
      <c r="AG63" s="313"/>
      <c r="AH63" s="313"/>
      <c r="AI63" s="313"/>
      <c r="AJ63" s="313"/>
      <c r="AK63" s="314"/>
    </row>
    <row r="64" spans="1:37" s="85" customFormat="1" ht="24" customHeight="1" thickBot="1">
      <c r="A64" s="323" t="s">
        <v>28</v>
      </c>
      <c r="B64" s="324"/>
      <c r="C64" s="84">
        <v>2</v>
      </c>
      <c r="D64" s="325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7"/>
      <c r="AK64" s="83">
        <v>2</v>
      </c>
    </row>
    <row r="65" spans="1:37" s="85" customFormat="1" ht="24" customHeight="1" thickBot="1">
      <c r="A65" s="328" t="s">
        <v>10</v>
      </c>
      <c r="B65" s="329"/>
      <c r="C65" s="329"/>
      <c r="D65" s="329"/>
      <c r="E65" s="329"/>
      <c r="F65" s="329"/>
      <c r="G65" s="329"/>
      <c r="H65" s="329"/>
      <c r="I65" s="329"/>
      <c r="J65" s="286"/>
      <c r="K65" s="284"/>
      <c r="L65" s="284"/>
      <c r="M65" s="284"/>
      <c r="N65" s="284"/>
      <c r="O65" s="284"/>
      <c r="P65" s="285"/>
      <c r="Q65" s="286"/>
      <c r="R65" s="284"/>
      <c r="S65" s="284"/>
      <c r="T65" s="284"/>
      <c r="U65" s="284"/>
      <c r="V65" s="284"/>
      <c r="W65" s="285"/>
      <c r="X65" s="286"/>
      <c r="Y65" s="284"/>
      <c r="Z65" s="284"/>
      <c r="AA65" s="284"/>
      <c r="AB65" s="284"/>
      <c r="AC65" s="284"/>
      <c r="AD65" s="285"/>
      <c r="AE65" s="286"/>
      <c r="AF65" s="284"/>
      <c r="AG65" s="284"/>
      <c r="AH65" s="284"/>
      <c r="AI65" s="284"/>
      <c r="AJ65" s="284"/>
      <c r="AK65" s="285"/>
    </row>
    <row r="66" spans="1:37" ht="23.25" customHeight="1" thickBot="1">
      <c r="A66" s="257" t="s">
        <v>19</v>
      </c>
      <c r="B66" s="316"/>
      <c r="C66" s="156">
        <f>SUM(J66:AK66)</f>
        <v>120</v>
      </c>
      <c r="D66" s="235">
        <v>768</v>
      </c>
      <c r="E66" s="235"/>
      <c r="F66" s="235"/>
      <c r="G66" s="235"/>
      <c r="H66" s="235"/>
      <c r="I66" s="236"/>
      <c r="J66" s="234">
        <f>SUM(P22,P34,P49,P51,P55)</f>
        <v>30</v>
      </c>
      <c r="K66" s="235"/>
      <c r="L66" s="235"/>
      <c r="M66" s="235"/>
      <c r="N66" s="235"/>
      <c r="O66" s="235"/>
      <c r="P66" s="236"/>
      <c r="Q66" s="234">
        <f>SUM(W22,W34,W49,W57)</f>
        <v>30</v>
      </c>
      <c r="R66" s="235"/>
      <c r="S66" s="235"/>
      <c r="T66" s="235"/>
      <c r="U66" s="235"/>
      <c r="V66" s="235"/>
      <c r="W66" s="236"/>
      <c r="X66" s="234">
        <f>SUM(AD58,AD50,AD35,AD23)</f>
        <v>30</v>
      </c>
      <c r="Y66" s="235"/>
      <c r="Z66" s="235"/>
      <c r="AA66" s="235"/>
      <c r="AB66" s="235"/>
      <c r="AC66" s="235"/>
      <c r="AD66" s="236"/>
      <c r="AE66" s="234">
        <f>SUM(AK22,AK34,AK49,AK57,AK60,AK56,AK64)</f>
        <v>30</v>
      </c>
      <c r="AF66" s="235"/>
      <c r="AG66" s="235"/>
      <c r="AH66" s="235"/>
      <c r="AI66" s="235"/>
      <c r="AJ66" s="235"/>
      <c r="AK66" s="236"/>
    </row>
    <row r="67" spans="25:37" ht="22.5" customHeight="1"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J67" s="116"/>
      <c r="AK67" s="116"/>
    </row>
    <row r="68" spans="2:37" ht="15.75" customHeight="1"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AK68" s="117"/>
    </row>
    <row r="69" spans="2:37" ht="21" customHeight="1">
      <c r="B69" s="226" t="s">
        <v>74</v>
      </c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7"/>
    </row>
    <row r="70" spans="1:37" ht="24" customHeight="1">
      <c r="A70" s="125"/>
      <c r="B70" s="322" t="s">
        <v>54</v>
      </c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115"/>
      <c r="AC70" s="115"/>
      <c r="AD70" s="115"/>
      <c r="AE70" s="115"/>
      <c r="AF70" s="115"/>
      <c r="AG70" s="115"/>
      <c r="AH70" s="115"/>
      <c r="AI70" s="115"/>
      <c r="AJ70" s="115"/>
      <c r="AK70" s="117"/>
    </row>
    <row r="71" spans="1:37" ht="13.5" customHeight="1">
      <c r="A71" s="125"/>
      <c r="B71" s="173" t="s">
        <v>89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115"/>
      <c r="AC71" s="115"/>
      <c r="AD71" s="115"/>
      <c r="AE71" s="115"/>
      <c r="AF71" s="115"/>
      <c r="AG71" s="115"/>
      <c r="AH71" s="115"/>
      <c r="AI71" s="115"/>
      <c r="AJ71" s="115"/>
      <c r="AK71" s="117"/>
    </row>
    <row r="72" ht="16.5">
      <c r="B72" s="102" t="s">
        <v>50</v>
      </c>
    </row>
    <row r="73" ht="16.5">
      <c r="B73" s="102" t="s">
        <v>51</v>
      </c>
    </row>
    <row r="74" ht="16.5">
      <c r="B74" s="102" t="s">
        <v>42</v>
      </c>
    </row>
    <row r="75" spans="1:2" ht="16.5">
      <c r="A75" s="121"/>
      <c r="B75" s="102" t="s">
        <v>43</v>
      </c>
    </row>
    <row r="76" ht="16.5">
      <c r="A76" s="121"/>
    </row>
    <row r="77" ht="17.25" thickBot="1">
      <c r="A77" s="121"/>
    </row>
    <row r="78" spans="1:14" ht="17.25" thickBot="1">
      <c r="A78" s="121"/>
      <c r="B78" s="370" t="s">
        <v>142</v>
      </c>
      <c r="C78" s="370"/>
      <c r="D78" s="370"/>
      <c r="G78" s="371" t="s">
        <v>141</v>
      </c>
      <c r="H78" s="372"/>
      <c r="I78" s="372"/>
      <c r="J78" s="372"/>
      <c r="K78" s="372"/>
      <c r="L78" s="372"/>
      <c r="M78" s="372"/>
      <c r="N78" s="373"/>
    </row>
    <row r="79" ht="16.5">
      <c r="A79" s="121"/>
    </row>
    <row r="80" ht="16.5">
      <c r="A80" s="121"/>
    </row>
    <row r="81" ht="16.5">
      <c r="A81" s="121"/>
    </row>
    <row r="82" ht="16.5">
      <c r="A82" s="121"/>
    </row>
    <row r="83" ht="15.75" customHeight="1">
      <c r="A83" s="121"/>
    </row>
    <row r="84" ht="15.75" customHeight="1">
      <c r="A84" s="121"/>
    </row>
    <row r="89" ht="26.25" customHeight="1">
      <c r="A89" s="121"/>
    </row>
    <row r="91" ht="16.5">
      <c r="A91" s="121"/>
    </row>
    <row r="92" ht="16.5">
      <c r="A92" s="121"/>
    </row>
    <row r="97" ht="16.5">
      <c r="A97" s="121"/>
    </row>
    <row r="110" ht="15.75" customHeight="1">
      <c r="A110" s="121"/>
    </row>
    <row r="111" ht="15.75" customHeight="1">
      <c r="A111" s="121"/>
    </row>
    <row r="115" ht="24.75" customHeight="1">
      <c r="A115" s="121"/>
    </row>
    <row r="118" ht="16.5">
      <c r="A118" s="121"/>
    </row>
    <row r="119" ht="16.5">
      <c r="A119" s="121"/>
    </row>
    <row r="123" ht="16.5">
      <c r="A123" s="121"/>
    </row>
    <row r="135" ht="13.5" customHeight="1">
      <c r="A135" s="121"/>
    </row>
    <row r="136" ht="13.5" customHeight="1">
      <c r="A136" s="121"/>
    </row>
    <row r="140" ht="26.25" customHeight="1">
      <c r="A140" s="121"/>
    </row>
    <row r="141" ht="21.75" customHeight="1">
      <c r="A141" s="121"/>
    </row>
    <row r="143" ht="16.5">
      <c r="A143" s="121"/>
    </row>
    <row r="144" ht="16.5">
      <c r="A144" s="121"/>
    </row>
    <row r="148" ht="16.5">
      <c r="A148" s="121"/>
    </row>
    <row r="149" ht="16.5">
      <c r="A149" s="121"/>
    </row>
    <row r="150" ht="13.5" customHeight="1">
      <c r="A150" s="121"/>
    </row>
    <row r="158" ht="16.5">
      <c r="A158" s="121"/>
    </row>
  </sheetData>
  <sheetProtection/>
  <mergeCells count="90">
    <mergeCell ref="B78:D78"/>
    <mergeCell ref="G78:N78"/>
    <mergeCell ref="X1:AL1"/>
    <mergeCell ref="B70:AA70"/>
    <mergeCell ref="AE66:AK66"/>
    <mergeCell ref="D66:I66"/>
    <mergeCell ref="A64:B64"/>
    <mergeCell ref="D64:AJ64"/>
    <mergeCell ref="A65:I65"/>
    <mergeCell ref="J65:P65"/>
    <mergeCell ref="Q65:W65"/>
    <mergeCell ref="X65:AD65"/>
    <mergeCell ref="AE65:AK65"/>
    <mergeCell ref="B68:R68"/>
    <mergeCell ref="A66:B66"/>
    <mergeCell ref="J66:P66"/>
    <mergeCell ref="Q66:W66"/>
    <mergeCell ref="X66:AD66"/>
    <mergeCell ref="D63:I63"/>
    <mergeCell ref="J63:P63"/>
    <mergeCell ref="Q63:W63"/>
    <mergeCell ref="X63:AD63"/>
    <mergeCell ref="AE63:AK63"/>
    <mergeCell ref="D62:I62"/>
    <mergeCell ref="J62:P62"/>
    <mergeCell ref="Q62:W62"/>
    <mergeCell ref="X62:AD62"/>
    <mergeCell ref="AE62:AK62"/>
    <mergeCell ref="Q60:W60"/>
    <mergeCell ref="X60:AD60"/>
    <mergeCell ref="AE60:AJ60"/>
    <mergeCell ref="D61:I61"/>
    <mergeCell ref="J61:P61"/>
    <mergeCell ref="Q61:W61"/>
    <mergeCell ref="X61:AD61"/>
    <mergeCell ref="AE61:AK61"/>
    <mergeCell ref="D60:I60"/>
    <mergeCell ref="J60:P60"/>
    <mergeCell ref="A34:B34"/>
    <mergeCell ref="A35:AK35"/>
    <mergeCell ref="O36:O48"/>
    <mergeCell ref="P36:P48"/>
    <mergeCell ref="V36:V48"/>
    <mergeCell ref="W36:W48"/>
    <mergeCell ref="AC36:AC48"/>
    <mergeCell ref="AD36:AD48"/>
    <mergeCell ref="AJ36:AJ48"/>
    <mergeCell ref="AK36:AK48"/>
    <mergeCell ref="A49:B49"/>
    <mergeCell ref="E49:I49"/>
    <mergeCell ref="J49:N49"/>
    <mergeCell ref="Q49:U49"/>
    <mergeCell ref="X49:AB49"/>
    <mergeCell ref="AE49:AI49"/>
    <mergeCell ref="A22:B22"/>
    <mergeCell ref="A23:AK23"/>
    <mergeCell ref="C9:C11"/>
    <mergeCell ref="A12:AK12"/>
    <mergeCell ref="A9:A11"/>
    <mergeCell ref="X10:AB10"/>
    <mergeCell ref="AE10:AK10"/>
    <mergeCell ref="X9:AK9"/>
    <mergeCell ref="J10:P10"/>
    <mergeCell ref="D9:I9"/>
    <mergeCell ref="A50:AK50"/>
    <mergeCell ref="A57:B57"/>
    <mergeCell ref="A58:B58"/>
    <mergeCell ref="A59:I59"/>
    <mergeCell ref="J59:P59"/>
    <mergeCell ref="Q59:W59"/>
    <mergeCell ref="X59:AD59"/>
    <mergeCell ref="AE59:AK59"/>
    <mergeCell ref="A54:AK54"/>
    <mergeCell ref="A53:B53"/>
    <mergeCell ref="D56:I56"/>
    <mergeCell ref="J56:P56"/>
    <mergeCell ref="Q56:W56"/>
    <mergeCell ref="X56:AD56"/>
    <mergeCell ref="AE56:AI56"/>
    <mergeCell ref="B1:U1"/>
    <mergeCell ref="C5:Q5"/>
    <mergeCell ref="C6:Q6"/>
    <mergeCell ref="Q10:W10"/>
    <mergeCell ref="B9:B11"/>
    <mergeCell ref="D10:D11"/>
    <mergeCell ref="E10:I10"/>
    <mergeCell ref="J9:W9"/>
    <mergeCell ref="C3:W3"/>
    <mergeCell ref="C4:W4"/>
    <mergeCell ref="C7:W7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1"/>
  <sheetViews>
    <sheetView zoomScalePageLayoutView="0" workbookViewId="0" topLeftCell="A49">
      <selection activeCell="X79" sqref="X79"/>
    </sheetView>
  </sheetViews>
  <sheetFormatPr defaultColWidth="8.796875" defaultRowHeight="14.25"/>
  <cols>
    <col min="1" max="1" width="2.5" style="158" customWidth="1"/>
    <col min="2" max="2" width="38.69921875" style="164" customWidth="1"/>
    <col min="3" max="3" width="5.19921875" style="121" customWidth="1"/>
    <col min="4" max="4" width="4.5" style="121" customWidth="1"/>
    <col min="5" max="8" width="3.5" style="121" customWidth="1"/>
    <col min="9" max="9" width="4.09765625" style="121" customWidth="1"/>
    <col min="10" max="10" width="3.8984375" style="121" customWidth="1"/>
    <col min="11" max="11" width="3.59765625" style="121" customWidth="1"/>
    <col min="12" max="13" width="3.09765625" style="121" customWidth="1"/>
    <col min="14" max="14" width="2.8984375" style="121" customWidth="1"/>
    <col min="15" max="15" width="4.69921875" style="121" customWidth="1"/>
    <col min="16" max="16" width="3.5" style="121" customWidth="1"/>
    <col min="17" max="17" width="3.3984375" style="121" customWidth="1"/>
    <col min="18" max="20" width="3.09765625" style="121" customWidth="1"/>
    <col min="21" max="21" width="3.19921875" style="121" customWidth="1"/>
    <col min="22" max="22" width="5" style="121" customWidth="1"/>
    <col min="23" max="23" width="3.59765625" style="121" customWidth="1"/>
    <col min="24" max="24" width="4" style="121" customWidth="1"/>
    <col min="25" max="27" width="3.09765625" style="121" customWidth="1"/>
    <col min="28" max="28" width="3.69921875" style="121" customWidth="1"/>
    <col min="29" max="29" width="4.59765625" style="121" customWidth="1"/>
    <col min="30" max="30" width="3.69921875" style="121" customWidth="1"/>
    <col min="31" max="31" width="3.5" style="121" customWidth="1"/>
    <col min="32" max="34" width="3.09765625" style="121" customWidth="1"/>
    <col min="35" max="35" width="4" style="121" customWidth="1"/>
    <col min="36" max="36" width="4.5" style="121" customWidth="1"/>
    <col min="37" max="37" width="4" style="121" customWidth="1"/>
    <col min="38" max="16384" width="9" style="121" customWidth="1"/>
  </cols>
  <sheetData>
    <row r="1" spans="2:36" ht="18.75">
      <c r="B1" s="237" t="s">
        <v>75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369" t="s">
        <v>143</v>
      </c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</row>
    <row r="2" spans="2:31" ht="16.5">
      <c r="B2" s="165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8"/>
      <c r="Y2" s="128"/>
      <c r="Z2" s="128"/>
      <c r="AA2" s="128"/>
      <c r="AB2" s="128"/>
      <c r="AC2" s="128"/>
      <c r="AD2" s="128"/>
      <c r="AE2" s="128"/>
    </row>
    <row r="3" spans="1:37" ht="18.75">
      <c r="A3" s="132"/>
      <c r="B3" s="166" t="s">
        <v>14</v>
      </c>
      <c r="C3" s="237" t="s">
        <v>38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132"/>
      <c r="AF3" s="133"/>
      <c r="AG3" s="133"/>
      <c r="AH3" s="133"/>
      <c r="AI3" s="133"/>
      <c r="AJ3" s="133"/>
      <c r="AK3" s="133"/>
    </row>
    <row r="4" spans="1:37" ht="15.75" customHeight="1">
      <c r="A4" s="125"/>
      <c r="B4" s="166" t="s">
        <v>15</v>
      </c>
      <c r="C4" s="238" t="s">
        <v>40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103"/>
      <c r="AF4" s="103"/>
      <c r="AG4" s="103"/>
      <c r="AH4" s="103"/>
      <c r="AI4" s="103"/>
      <c r="AJ4" s="103"/>
      <c r="AK4" s="103"/>
    </row>
    <row r="5" spans="1:37" ht="15.75" customHeight="1">
      <c r="A5" s="125"/>
      <c r="B5" s="166" t="s">
        <v>16</v>
      </c>
      <c r="C5" s="247" t="s">
        <v>35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157"/>
      <c r="S5" s="157"/>
      <c r="T5" s="157"/>
      <c r="U5" s="157"/>
      <c r="V5" s="157"/>
      <c r="W5" s="157"/>
      <c r="X5" s="128"/>
      <c r="Y5" s="128"/>
      <c r="Z5" s="128"/>
      <c r="AA5" s="128"/>
      <c r="AB5" s="128"/>
      <c r="AC5" s="128"/>
      <c r="AD5" s="128"/>
      <c r="AE5" s="128"/>
      <c r="AF5" s="103"/>
      <c r="AG5" s="103"/>
      <c r="AH5" s="103"/>
      <c r="AI5" s="103"/>
      <c r="AJ5" s="103"/>
      <c r="AK5" s="103"/>
    </row>
    <row r="6" spans="1:37" ht="16.5">
      <c r="A6" s="132"/>
      <c r="B6" s="166" t="s">
        <v>17</v>
      </c>
      <c r="C6" s="247" t="s">
        <v>36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157"/>
      <c r="S6" s="157"/>
      <c r="T6" s="157"/>
      <c r="U6" s="157"/>
      <c r="V6" s="157"/>
      <c r="W6" s="157"/>
      <c r="X6" s="128"/>
      <c r="Y6" s="128"/>
      <c r="Z6" s="128"/>
      <c r="AA6" s="128"/>
      <c r="AB6" s="128"/>
      <c r="AC6" s="128"/>
      <c r="AD6" s="128"/>
      <c r="AE6" s="119"/>
      <c r="AF6" s="133"/>
      <c r="AG6" s="133"/>
      <c r="AH6" s="133"/>
      <c r="AI6" s="133"/>
      <c r="AJ6" s="133"/>
      <c r="AK6" s="133"/>
    </row>
    <row r="7" spans="1:37" ht="18" customHeight="1">
      <c r="A7" s="132"/>
      <c r="B7" s="167" t="s">
        <v>18</v>
      </c>
      <c r="C7" s="239" t="s">
        <v>41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135"/>
      <c r="Y7" s="136"/>
      <c r="Z7" s="136"/>
      <c r="AA7" s="136"/>
      <c r="AB7" s="136"/>
      <c r="AC7" s="136"/>
      <c r="AD7" s="136"/>
      <c r="AE7" s="136"/>
      <c r="AF7" s="135"/>
      <c r="AG7" s="135"/>
      <c r="AH7" s="135"/>
      <c r="AI7" s="135"/>
      <c r="AJ7" s="135"/>
      <c r="AK7" s="135"/>
    </row>
    <row r="8" spans="1:37" ht="15" customHeight="1" thickBot="1">
      <c r="A8" s="132"/>
      <c r="B8" s="168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5"/>
      <c r="AG8" s="135"/>
      <c r="AH8" s="135"/>
      <c r="AI8" s="135"/>
      <c r="AJ8" s="135"/>
      <c r="AK8" s="135"/>
    </row>
    <row r="9" spans="1:37" ht="18.75" customHeight="1" thickBot="1">
      <c r="A9" s="334" t="s">
        <v>0</v>
      </c>
      <c r="B9" s="251" t="s">
        <v>21</v>
      </c>
      <c r="C9" s="275" t="s">
        <v>2</v>
      </c>
      <c r="D9" s="234" t="s">
        <v>25</v>
      </c>
      <c r="E9" s="235"/>
      <c r="F9" s="235"/>
      <c r="G9" s="235"/>
      <c r="H9" s="235"/>
      <c r="I9" s="236"/>
      <c r="J9" s="234" t="s">
        <v>3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6"/>
      <c r="X9" s="234" t="s">
        <v>4</v>
      </c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6"/>
    </row>
    <row r="10" spans="1:37" ht="17.25" thickBot="1">
      <c r="A10" s="335"/>
      <c r="B10" s="252"/>
      <c r="C10" s="276"/>
      <c r="D10" s="330" t="s">
        <v>5</v>
      </c>
      <c r="E10" s="235" t="s">
        <v>6</v>
      </c>
      <c r="F10" s="235"/>
      <c r="G10" s="235"/>
      <c r="H10" s="235"/>
      <c r="I10" s="236"/>
      <c r="J10" s="248">
        <v>1</v>
      </c>
      <c r="K10" s="249"/>
      <c r="L10" s="249"/>
      <c r="M10" s="249"/>
      <c r="N10" s="249"/>
      <c r="O10" s="249"/>
      <c r="P10" s="250"/>
      <c r="Q10" s="248">
        <v>2</v>
      </c>
      <c r="R10" s="249"/>
      <c r="S10" s="249"/>
      <c r="T10" s="249"/>
      <c r="U10" s="249"/>
      <c r="V10" s="249"/>
      <c r="W10" s="250"/>
      <c r="X10" s="234">
        <v>3</v>
      </c>
      <c r="Y10" s="235"/>
      <c r="Z10" s="235"/>
      <c r="AA10" s="235"/>
      <c r="AB10" s="235"/>
      <c r="AC10" s="137"/>
      <c r="AD10" s="137"/>
      <c r="AE10" s="234">
        <v>4</v>
      </c>
      <c r="AF10" s="235"/>
      <c r="AG10" s="235"/>
      <c r="AH10" s="235"/>
      <c r="AI10" s="235"/>
      <c r="AJ10" s="235"/>
      <c r="AK10" s="236"/>
    </row>
    <row r="11" spans="1:37" ht="86.25" customHeight="1" thickBot="1">
      <c r="A11" s="336"/>
      <c r="B11" s="253"/>
      <c r="C11" s="277"/>
      <c r="D11" s="331"/>
      <c r="E11" s="124" t="s">
        <v>7</v>
      </c>
      <c r="F11" s="122" t="s">
        <v>8</v>
      </c>
      <c r="G11" s="122" t="s">
        <v>11</v>
      </c>
      <c r="H11" s="122" t="s">
        <v>12</v>
      </c>
      <c r="I11" s="123" t="s">
        <v>13</v>
      </c>
      <c r="J11" s="107" t="s">
        <v>7</v>
      </c>
      <c r="K11" s="108" t="s">
        <v>8</v>
      </c>
      <c r="L11" s="109" t="s">
        <v>11</v>
      </c>
      <c r="M11" s="109" t="s">
        <v>12</v>
      </c>
      <c r="N11" s="110" t="s">
        <v>13</v>
      </c>
      <c r="O11" s="111" t="s">
        <v>1</v>
      </c>
      <c r="P11" s="113" t="s">
        <v>2</v>
      </c>
      <c r="Q11" s="107" t="s">
        <v>7</v>
      </c>
      <c r="R11" s="108" t="s">
        <v>8</v>
      </c>
      <c r="S11" s="109" t="s">
        <v>11</v>
      </c>
      <c r="T11" s="109" t="s">
        <v>12</v>
      </c>
      <c r="U11" s="110" t="s">
        <v>13</v>
      </c>
      <c r="V11" s="111" t="s">
        <v>1</v>
      </c>
      <c r="W11" s="112" t="s">
        <v>2</v>
      </c>
      <c r="X11" s="107" t="s">
        <v>7</v>
      </c>
      <c r="Y11" s="108" t="s">
        <v>8</v>
      </c>
      <c r="Z11" s="109" t="s">
        <v>11</v>
      </c>
      <c r="AA11" s="109" t="s">
        <v>12</v>
      </c>
      <c r="AB11" s="110" t="s">
        <v>13</v>
      </c>
      <c r="AC11" s="111" t="s">
        <v>1</v>
      </c>
      <c r="AD11" s="112" t="s">
        <v>2</v>
      </c>
      <c r="AE11" s="107" t="s">
        <v>7</v>
      </c>
      <c r="AF11" s="109" t="s">
        <v>8</v>
      </c>
      <c r="AG11" s="109" t="s">
        <v>11</v>
      </c>
      <c r="AH11" s="109" t="s">
        <v>12</v>
      </c>
      <c r="AI11" s="114" t="s">
        <v>13</v>
      </c>
      <c r="AJ11" s="111" t="s">
        <v>1</v>
      </c>
      <c r="AK11" s="112" t="s">
        <v>2</v>
      </c>
    </row>
    <row r="12" spans="1:37" ht="17.25" thickBot="1">
      <c r="A12" s="272" t="s">
        <v>22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4"/>
    </row>
    <row r="13" spans="1:37" s="85" customFormat="1" ht="15" customHeight="1">
      <c r="A13" s="159">
        <v>1</v>
      </c>
      <c r="B13" s="2" t="s">
        <v>103</v>
      </c>
      <c r="C13" s="161">
        <v>5</v>
      </c>
      <c r="D13" s="9">
        <v>27</v>
      </c>
      <c r="E13" s="10">
        <v>18</v>
      </c>
      <c r="F13" s="12">
        <v>9</v>
      </c>
      <c r="G13" s="12"/>
      <c r="H13" s="12"/>
      <c r="I13" s="198"/>
      <c r="J13" s="4">
        <v>18</v>
      </c>
      <c r="K13" s="5">
        <v>9</v>
      </c>
      <c r="L13" s="6"/>
      <c r="M13" s="6"/>
      <c r="N13" s="6"/>
      <c r="O13" s="5" t="s">
        <v>29</v>
      </c>
      <c r="P13" s="3">
        <v>5</v>
      </c>
      <c r="Q13" s="4"/>
      <c r="R13" s="5"/>
      <c r="S13" s="6"/>
      <c r="T13" s="6"/>
      <c r="U13" s="5"/>
      <c r="V13" s="8"/>
      <c r="W13" s="9"/>
      <c r="X13" s="10"/>
      <c r="Y13" s="11"/>
      <c r="Z13" s="12"/>
      <c r="AA13" s="12"/>
      <c r="AB13" s="11"/>
      <c r="AC13" s="11"/>
      <c r="AD13" s="13"/>
      <c r="AE13" s="10"/>
      <c r="AF13" s="11"/>
      <c r="AG13" s="12"/>
      <c r="AH13" s="12"/>
      <c r="AI13" s="14"/>
      <c r="AJ13" s="15"/>
      <c r="AK13" s="16"/>
    </row>
    <row r="14" spans="1:37" s="85" customFormat="1" ht="13.5">
      <c r="A14" s="96">
        <v>2</v>
      </c>
      <c r="B14" s="18" t="s">
        <v>91</v>
      </c>
      <c r="C14" s="81">
        <v>5</v>
      </c>
      <c r="D14" s="204">
        <v>27</v>
      </c>
      <c r="E14" s="20">
        <v>18</v>
      </c>
      <c r="F14" s="22">
        <v>9</v>
      </c>
      <c r="G14" s="22"/>
      <c r="H14" s="22"/>
      <c r="I14" s="23"/>
      <c r="J14" s="24">
        <v>18</v>
      </c>
      <c r="K14" s="25">
        <v>9</v>
      </c>
      <c r="L14" s="25"/>
      <c r="M14" s="25"/>
      <c r="N14" s="25"/>
      <c r="O14" s="26" t="s">
        <v>29</v>
      </c>
      <c r="P14" s="27">
        <v>5</v>
      </c>
      <c r="Q14" s="24"/>
      <c r="R14" s="28"/>
      <c r="S14" s="28"/>
      <c r="T14" s="28"/>
      <c r="U14" s="28"/>
      <c r="V14" s="29"/>
      <c r="W14" s="30"/>
      <c r="X14" s="24"/>
      <c r="Y14" s="25"/>
      <c r="Z14" s="25"/>
      <c r="AA14" s="25"/>
      <c r="AB14" s="26"/>
      <c r="AC14" s="26"/>
      <c r="AD14" s="27"/>
      <c r="AE14" s="24"/>
      <c r="AF14" s="25"/>
      <c r="AG14" s="25"/>
      <c r="AH14" s="25"/>
      <c r="AI14" s="26"/>
      <c r="AJ14" s="31"/>
      <c r="AK14" s="32"/>
    </row>
    <row r="15" spans="1:37" s="85" customFormat="1" ht="13.5">
      <c r="A15" s="159">
        <v>3</v>
      </c>
      <c r="B15" s="33" t="s">
        <v>104</v>
      </c>
      <c r="C15" s="81">
        <v>4</v>
      </c>
      <c r="D15" s="204">
        <v>18</v>
      </c>
      <c r="E15" s="20">
        <v>18</v>
      </c>
      <c r="F15" s="22"/>
      <c r="G15" s="22"/>
      <c r="H15" s="22"/>
      <c r="I15" s="23"/>
      <c r="J15" s="24">
        <v>18</v>
      </c>
      <c r="K15" s="25"/>
      <c r="L15" s="25"/>
      <c r="M15" s="25"/>
      <c r="N15" s="25"/>
      <c r="O15" s="26" t="s">
        <v>29</v>
      </c>
      <c r="P15" s="27">
        <v>4</v>
      </c>
      <c r="Q15" s="24"/>
      <c r="R15" s="28"/>
      <c r="S15" s="28"/>
      <c r="T15" s="28"/>
      <c r="U15" s="28"/>
      <c r="V15" s="29"/>
      <c r="W15" s="30"/>
      <c r="X15" s="24"/>
      <c r="Y15" s="25"/>
      <c r="Z15" s="25"/>
      <c r="AA15" s="25"/>
      <c r="AB15" s="26"/>
      <c r="AC15" s="26"/>
      <c r="AD15" s="27"/>
      <c r="AE15" s="24"/>
      <c r="AF15" s="25"/>
      <c r="AG15" s="25"/>
      <c r="AH15" s="25"/>
      <c r="AI15" s="26"/>
      <c r="AJ15" s="31"/>
      <c r="AK15" s="32"/>
    </row>
    <row r="16" spans="1:37" s="85" customFormat="1" ht="13.5">
      <c r="A16" s="96">
        <v>4</v>
      </c>
      <c r="B16" s="34" t="s">
        <v>105</v>
      </c>
      <c r="C16" s="81">
        <v>4</v>
      </c>
      <c r="D16" s="204">
        <v>18</v>
      </c>
      <c r="E16" s="20">
        <v>9</v>
      </c>
      <c r="F16" s="22">
        <v>9</v>
      </c>
      <c r="G16" s="22"/>
      <c r="H16" s="22"/>
      <c r="I16" s="23"/>
      <c r="J16" s="24"/>
      <c r="K16" s="25"/>
      <c r="L16" s="25"/>
      <c r="M16" s="25"/>
      <c r="N16" s="25"/>
      <c r="O16" s="26"/>
      <c r="P16" s="27"/>
      <c r="Q16" s="24">
        <v>9</v>
      </c>
      <c r="R16" s="28">
        <v>9</v>
      </c>
      <c r="S16" s="28"/>
      <c r="T16" s="28"/>
      <c r="U16" s="28"/>
      <c r="V16" s="29" t="s">
        <v>29</v>
      </c>
      <c r="W16" s="30">
        <v>4</v>
      </c>
      <c r="X16" s="24"/>
      <c r="Y16" s="25"/>
      <c r="Z16" s="25"/>
      <c r="AA16" s="25"/>
      <c r="AB16" s="26"/>
      <c r="AC16" s="26"/>
      <c r="AD16" s="27"/>
      <c r="AE16" s="24"/>
      <c r="AF16" s="25"/>
      <c r="AG16" s="25"/>
      <c r="AH16" s="25"/>
      <c r="AI16" s="26"/>
      <c r="AJ16" s="31"/>
      <c r="AK16" s="32"/>
    </row>
    <row r="17" spans="1:37" s="85" customFormat="1" ht="13.5">
      <c r="A17" s="159">
        <v>5</v>
      </c>
      <c r="B17" s="35" t="s">
        <v>79</v>
      </c>
      <c r="C17" s="81">
        <v>5</v>
      </c>
      <c r="D17" s="204">
        <v>27</v>
      </c>
      <c r="E17" s="20">
        <v>18</v>
      </c>
      <c r="F17" s="22">
        <v>9</v>
      </c>
      <c r="G17" s="22"/>
      <c r="H17" s="22"/>
      <c r="I17" s="23"/>
      <c r="J17" s="24"/>
      <c r="K17" s="25"/>
      <c r="L17" s="25"/>
      <c r="M17" s="25"/>
      <c r="N17" s="25"/>
      <c r="O17" s="26"/>
      <c r="P17" s="27"/>
      <c r="Q17" s="24">
        <v>18</v>
      </c>
      <c r="R17" s="28">
        <v>9</v>
      </c>
      <c r="S17" s="28"/>
      <c r="T17" s="28"/>
      <c r="U17" s="28"/>
      <c r="V17" s="28" t="s">
        <v>29</v>
      </c>
      <c r="W17" s="30">
        <v>5</v>
      </c>
      <c r="X17" s="24"/>
      <c r="Y17" s="25"/>
      <c r="Z17" s="25"/>
      <c r="AA17" s="25"/>
      <c r="AB17" s="26"/>
      <c r="AC17" s="26"/>
      <c r="AD17" s="27"/>
      <c r="AE17" s="24"/>
      <c r="AF17" s="25"/>
      <c r="AG17" s="25"/>
      <c r="AH17" s="25"/>
      <c r="AI17" s="26"/>
      <c r="AJ17" s="31"/>
      <c r="AK17" s="32"/>
    </row>
    <row r="18" spans="1:37" s="85" customFormat="1" ht="13.5">
      <c r="A18" s="96">
        <v>6</v>
      </c>
      <c r="B18" s="36" t="s">
        <v>106</v>
      </c>
      <c r="C18" s="81">
        <v>4</v>
      </c>
      <c r="D18" s="204">
        <v>18</v>
      </c>
      <c r="E18" s="20">
        <v>18</v>
      </c>
      <c r="F18" s="22"/>
      <c r="G18" s="22"/>
      <c r="H18" s="22"/>
      <c r="I18" s="23"/>
      <c r="J18" s="24"/>
      <c r="K18" s="25"/>
      <c r="L18" s="25"/>
      <c r="M18" s="25"/>
      <c r="N18" s="25"/>
      <c r="O18" s="26"/>
      <c r="P18" s="27"/>
      <c r="Q18" s="24"/>
      <c r="R18" s="25"/>
      <c r="S18" s="25"/>
      <c r="T18" s="25"/>
      <c r="U18" s="28"/>
      <c r="V18" s="28"/>
      <c r="W18" s="30"/>
      <c r="X18" s="24">
        <v>18</v>
      </c>
      <c r="Y18" s="25"/>
      <c r="Z18" s="25"/>
      <c r="AA18" s="25"/>
      <c r="AB18" s="26"/>
      <c r="AC18" s="26" t="s">
        <v>29</v>
      </c>
      <c r="AD18" s="27">
        <v>4</v>
      </c>
      <c r="AE18" s="24"/>
      <c r="AF18" s="25"/>
      <c r="AG18" s="25"/>
      <c r="AH18" s="25"/>
      <c r="AI18" s="26"/>
      <c r="AJ18" s="31"/>
      <c r="AK18" s="32"/>
    </row>
    <row r="19" spans="1:37" s="85" customFormat="1" ht="25.5" customHeight="1">
      <c r="A19" s="159">
        <v>7</v>
      </c>
      <c r="B19" s="36" t="s">
        <v>90</v>
      </c>
      <c r="C19" s="81">
        <v>4</v>
      </c>
      <c r="D19" s="204">
        <v>18</v>
      </c>
      <c r="E19" s="20">
        <v>18</v>
      </c>
      <c r="F19" s="22"/>
      <c r="G19" s="22"/>
      <c r="H19" s="22"/>
      <c r="I19" s="23"/>
      <c r="J19" s="37"/>
      <c r="K19" s="38"/>
      <c r="L19" s="38"/>
      <c r="M19" s="38"/>
      <c r="N19" s="38"/>
      <c r="O19" s="28"/>
      <c r="P19" s="19"/>
      <c r="Q19" s="37"/>
      <c r="R19" s="38"/>
      <c r="S19" s="38"/>
      <c r="T19" s="38"/>
      <c r="U19" s="28"/>
      <c r="V19" s="28"/>
      <c r="W19" s="39"/>
      <c r="X19" s="24">
        <v>18</v>
      </c>
      <c r="Y19" s="25"/>
      <c r="Z19" s="25"/>
      <c r="AA19" s="25"/>
      <c r="AB19" s="26"/>
      <c r="AC19" s="26" t="s">
        <v>29</v>
      </c>
      <c r="AD19" s="27">
        <v>4</v>
      </c>
      <c r="AE19" s="24"/>
      <c r="AF19" s="25"/>
      <c r="AG19" s="25"/>
      <c r="AH19" s="25"/>
      <c r="AI19" s="26"/>
      <c r="AJ19" s="31"/>
      <c r="AK19" s="32"/>
    </row>
    <row r="20" spans="1:37" s="85" customFormat="1" ht="13.5">
      <c r="A20" s="96">
        <v>8</v>
      </c>
      <c r="B20" s="36" t="s">
        <v>82</v>
      </c>
      <c r="C20" s="81">
        <v>4</v>
      </c>
      <c r="D20" s="204">
        <v>18</v>
      </c>
      <c r="E20" s="20">
        <v>18</v>
      </c>
      <c r="F20" s="22"/>
      <c r="G20" s="22"/>
      <c r="H20" s="22"/>
      <c r="I20" s="23"/>
      <c r="J20" s="37"/>
      <c r="K20" s="38"/>
      <c r="L20" s="38"/>
      <c r="M20" s="38"/>
      <c r="N20" s="38"/>
      <c r="O20" s="28"/>
      <c r="P20" s="19"/>
      <c r="Q20" s="37"/>
      <c r="R20" s="38"/>
      <c r="S20" s="38"/>
      <c r="T20" s="38"/>
      <c r="U20" s="28"/>
      <c r="V20" s="28"/>
      <c r="W20" s="39"/>
      <c r="X20" s="24"/>
      <c r="Y20" s="25"/>
      <c r="Z20" s="25"/>
      <c r="AA20" s="25"/>
      <c r="AB20" s="26"/>
      <c r="AC20" s="26"/>
      <c r="AD20" s="27"/>
      <c r="AE20" s="24">
        <v>18</v>
      </c>
      <c r="AF20" s="25"/>
      <c r="AG20" s="25"/>
      <c r="AH20" s="25"/>
      <c r="AI20" s="26"/>
      <c r="AJ20" s="31" t="s">
        <v>29</v>
      </c>
      <c r="AK20" s="32">
        <v>4</v>
      </c>
    </row>
    <row r="21" spans="1:37" s="85" customFormat="1" ht="14.25" thickBot="1">
      <c r="A21" s="160">
        <v>9</v>
      </c>
      <c r="B21" s="41" t="s">
        <v>107</v>
      </c>
      <c r="C21" s="174">
        <v>4</v>
      </c>
      <c r="D21" s="205">
        <v>18</v>
      </c>
      <c r="E21" s="199">
        <v>18</v>
      </c>
      <c r="F21" s="200"/>
      <c r="G21" s="200"/>
      <c r="H21" s="200"/>
      <c r="I21" s="201"/>
      <c r="J21" s="47"/>
      <c r="K21" s="48"/>
      <c r="L21" s="48"/>
      <c r="M21" s="48"/>
      <c r="N21" s="48"/>
      <c r="O21" s="49"/>
      <c r="P21" s="42"/>
      <c r="Q21" s="47"/>
      <c r="R21" s="48"/>
      <c r="S21" s="48"/>
      <c r="T21" s="48"/>
      <c r="U21" s="49"/>
      <c r="V21" s="49"/>
      <c r="W21" s="50"/>
      <c r="X21" s="51"/>
      <c r="Y21" s="101"/>
      <c r="Z21" s="101"/>
      <c r="AA21" s="101"/>
      <c r="AB21" s="99"/>
      <c r="AC21" s="99"/>
      <c r="AD21" s="52"/>
      <c r="AE21" s="51">
        <v>18</v>
      </c>
      <c r="AF21" s="101"/>
      <c r="AG21" s="101"/>
      <c r="AH21" s="101"/>
      <c r="AI21" s="99"/>
      <c r="AJ21" s="53" t="s">
        <v>29</v>
      </c>
      <c r="AK21" s="100">
        <v>4</v>
      </c>
    </row>
    <row r="22" spans="1:37" s="186" customFormat="1" ht="17.25" customHeight="1" thickBot="1">
      <c r="A22" s="257" t="s">
        <v>20</v>
      </c>
      <c r="B22" s="337"/>
      <c r="C22" s="145">
        <f aca="true" t="shared" si="0" ref="C22:K22">SUM(C13:C21)</f>
        <v>39</v>
      </c>
      <c r="D22" s="196">
        <f t="shared" si="0"/>
        <v>189</v>
      </c>
      <c r="E22" s="194">
        <f t="shared" si="0"/>
        <v>153</v>
      </c>
      <c r="F22" s="194">
        <f t="shared" si="0"/>
        <v>36</v>
      </c>
      <c r="G22" s="194"/>
      <c r="H22" s="194"/>
      <c r="I22" s="195"/>
      <c r="J22" s="196">
        <f t="shared" si="0"/>
        <v>54</v>
      </c>
      <c r="K22" s="194">
        <f t="shared" si="0"/>
        <v>18</v>
      </c>
      <c r="L22" s="194"/>
      <c r="M22" s="194"/>
      <c r="N22" s="194"/>
      <c r="O22" s="194" t="s">
        <v>62</v>
      </c>
      <c r="P22" s="197">
        <f>SUM(P13:P21)</f>
        <v>14</v>
      </c>
      <c r="Q22" s="193">
        <f>SUM(Q13:Q21)</f>
        <v>27</v>
      </c>
      <c r="R22" s="194">
        <f>SUM(R13:R21)</f>
        <v>18</v>
      </c>
      <c r="S22" s="194"/>
      <c r="T22" s="194"/>
      <c r="U22" s="194"/>
      <c r="V22" s="194" t="s">
        <v>63</v>
      </c>
      <c r="W22" s="195">
        <f>SUM(W13:W21)</f>
        <v>9</v>
      </c>
      <c r="X22" s="196">
        <f>SUM(X13:X21)</f>
        <v>36</v>
      </c>
      <c r="Y22" s="194"/>
      <c r="Z22" s="194"/>
      <c r="AA22" s="194"/>
      <c r="AB22" s="194"/>
      <c r="AC22" s="194" t="s">
        <v>63</v>
      </c>
      <c r="AD22" s="197">
        <f>SUM(AD13:AD21)</f>
        <v>8</v>
      </c>
      <c r="AE22" s="193">
        <f>SUM(AE13:AE21)</f>
        <v>36</v>
      </c>
      <c r="AF22" s="194"/>
      <c r="AG22" s="194"/>
      <c r="AH22" s="194"/>
      <c r="AI22" s="194"/>
      <c r="AJ22" s="194" t="s">
        <v>63</v>
      </c>
      <c r="AK22" s="195">
        <f>SUM(AK13:AK21)</f>
        <v>8</v>
      </c>
    </row>
    <row r="23" spans="1:37" ht="15" customHeight="1" thickBot="1">
      <c r="A23" s="272" t="s">
        <v>44</v>
      </c>
      <c r="B23" s="290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4"/>
    </row>
    <row r="24" spans="1:37" s="85" customFormat="1" ht="16.5" customHeight="1">
      <c r="A24" s="161">
        <v>10</v>
      </c>
      <c r="B24" s="91" t="s">
        <v>108</v>
      </c>
      <c r="C24" s="79">
        <v>4</v>
      </c>
      <c r="D24" s="9">
        <v>18</v>
      </c>
      <c r="E24" s="10">
        <v>18</v>
      </c>
      <c r="F24" s="12"/>
      <c r="G24" s="12"/>
      <c r="H24" s="12"/>
      <c r="I24" s="198"/>
      <c r="J24" s="24">
        <v>18</v>
      </c>
      <c r="K24" s="25"/>
      <c r="L24" s="25"/>
      <c r="M24" s="25"/>
      <c r="N24" s="25"/>
      <c r="O24" s="26" t="s">
        <v>29</v>
      </c>
      <c r="P24" s="30">
        <v>4</v>
      </c>
      <c r="Q24" s="24"/>
      <c r="R24" s="25"/>
      <c r="S24" s="25"/>
      <c r="T24" s="25"/>
      <c r="U24" s="26"/>
      <c r="V24" s="26"/>
      <c r="W24" s="30"/>
      <c r="X24" s="24"/>
      <c r="Y24" s="25"/>
      <c r="Z24" s="25"/>
      <c r="AA24" s="25"/>
      <c r="AB24" s="26"/>
      <c r="AC24" s="26"/>
      <c r="AD24" s="27"/>
      <c r="AE24" s="24"/>
      <c r="AF24" s="25"/>
      <c r="AG24" s="25"/>
      <c r="AH24" s="25"/>
      <c r="AI24" s="26"/>
      <c r="AJ24" s="31"/>
      <c r="AK24" s="32"/>
    </row>
    <row r="25" spans="1:37" s="85" customFormat="1" ht="16.5" customHeight="1">
      <c r="A25" s="162">
        <v>11</v>
      </c>
      <c r="B25" s="36" t="s">
        <v>94</v>
      </c>
      <c r="C25" s="81">
        <v>4</v>
      </c>
      <c r="D25" s="204">
        <v>18</v>
      </c>
      <c r="E25" s="20">
        <v>18</v>
      </c>
      <c r="F25" s="22"/>
      <c r="G25" s="22"/>
      <c r="H25" s="22"/>
      <c r="I25" s="23"/>
      <c r="J25" s="24">
        <v>18</v>
      </c>
      <c r="K25" s="25"/>
      <c r="L25" s="25"/>
      <c r="M25" s="25"/>
      <c r="N25" s="25"/>
      <c r="O25" s="26" t="s">
        <v>29</v>
      </c>
      <c r="P25" s="30">
        <v>4</v>
      </c>
      <c r="Q25" s="24"/>
      <c r="R25" s="25"/>
      <c r="S25" s="25"/>
      <c r="T25" s="25"/>
      <c r="U25" s="28"/>
      <c r="V25" s="28"/>
      <c r="W25" s="30"/>
      <c r="X25" s="24"/>
      <c r="Y25" s="25"/>
      <c r="Z25" s="25"/>
      <c r="AA25" s="25"/>
      <c r="AB25" s="26"/>
      <c r="AC25" s="26"/>
      <c r="AD25" s="27"/>
      <c r="AE25" s="24"/>
      <c r="AF25" s="25"/>
      <c r="AG25" s="25"/>
      <c r="AH25" s="25"/>
      <c r="AI25" s="26"/>
      <c r="AJ25" s="31"/>
      <c r="AK25" s="32"/>
    </row>
    <row r="26" spans="1:37" s="85" customFormat="1" ht="16.5" customHeight="1">
      <c r="A26" s="162">
        <v>12</v>
      </c>
      <c r="B26" s="36" t="s">
        <v>109</v>
      </c>
      <c r="C26" s="81">
        <v>5</v>
      </c>
      <c r="D26" s="204">
        <v>27</v>
      </c>
      <c r="E26" s="20">
        <v>18</v>
      </c>
      <c r="F26" s="22">
        <v>9</v>
      </c>
      <c r="G26" s="22"/>
      <c r="H26" s="22"/>
      <c r="I26" s="23"/>
      <c r="J26" s="24"/>
      <c r="K26" s="25"/>
      <c r="L26" s="25"/>
      <c r="M26" s="25"/>
      <c r="N26" s="25"/>
      <c r="O26" s="26"/>
      <c r="P26" s="30"/>
      <c r="Q26" s="24">
        <v>18</v>
      </c>
      <c r="R26" s="25">
        <v>9</v>
      </c>
      <c r="S26" s="25"/>
      <c r="T26" s="25"/>
      <c r="U26" s="28"/>
      <c r="V26" s="28" t="s">
        <v>29</v>
      </c>
      <c r="W26" s="30">
        <v>5</v>
      </c>
      <c r="X26" s="24"/>
      <c r="Y26" s="25"/>
      <c r="Z26" s="25"/>
      <c r="AA26" s="25"/>
      <c r="AB26" s="26"/>
      <c r="AC26" s="26"/>
      <c r="AD26" s="27"/>
      <c r="AE26" s="24"/>
      <c r="AF26" s="25"/>
      <c r="AG26" s="25"/>
      <c r="AH26" s="25"/>
      <c r="AI26" s="26"/>
      <c r="AJ26" s="31"/>
      <c r="AK26" s="32"/>
    </row>
    <row r="27" spans="1:37" s="85" customFormat="1" ht="16.5" customHeight="1">
      <c r="A27" s="162">
        <v>13</v>
      </c>
      <c r="B27" s="36" t="s">
        <v>110</v>
      </c>
      <c r="C27" s="81">
        <v>4</v>
      </c>
      <c r="D27" s="204">
        <v>18</v>
      </c>
      <c r="E27" s="20">
        <v>18</v>
      </c>
      <c r="F27" s="22"/>
      <c r="G27" s="22"/>
      <c r="H27" s="22"/>
      <c r="I27" s="23"/>
      <c r="J27" s="24"/>
      <c r="K27" s="25"/>
      <c r="L27" s="25"/>
      <c r="M27" s="25"/>
      <c r="N27" s="25"/>
      <c r="O27" s="26"/>
      <c r="P27" s="30"/>
      <c r="Q27" s="24">
        <v>18</v>
      </c>
      <c r="R27" s="25"/>
      <c r="S27" s="25"/>
      <c r="T27" s="25"/>
      <c r="U27" s="28"/>
      <c r="V27" s="28" t="s">
        <v>29</v>
      </c>
      <c r="W27" s="30">
        <v>4</v>
      </c>
      <c r="X27" s="24"/>
      <c r="Y27" s="25"/>
      <c r="Z27" s="25"/>
      <c r="AA27" s="25"/>
      <c r="AB27" s="26"/>
      <c r="AC27" s="26"/>
      <c r="AD27" s="27"/>
      <c r="AE27" s="24"/>
      <c r="AF27" s="25"/>
      <c r="AG27" s="25"/>
      <c r="AH27" s="25"/>
      <c r="AI27" s="26"/>
      <c r="AJ27" s="31"/>
      <c r="AK27" s="32"/>
    </row>
    <row r="28" spans="1:37" s="85" customFormat="1" ht="16.5" customHeight="1">
      <c r="A28" s="162">
        <v>14</v>
      </c>
      <c r="B28" s="41" t="s">
        <v>111</v>
      </c>
      <c r="C28" s="81">
        <v>4</v>
      </c>
      <c r="D28" s="204">
        <v>18</v>
      </c>
      <c r="E28" s="20">
        <v>18</v>
      </c>
      <c r="F28" s="22"/>
      <c r="G28" s="22"/>
      <c r="H28" s="22"/>
      <c r="I28" s="23"/>
      <c r="J28" s="24"/>
      <c r="K28" s="25"/>
      <c r="L28" s="25"/>
      <c r="M28" s="25"/>
      <c r="N28" s="25"/>
      <c r="O28" s="26"/>
      <c r="P28" s="30"/>
      <c r="Q28" s="24">
        <v>18</v>
      </c>
      <c r="R28" s="25"/>
      <c r="S28" s="25"/>
      <c r="T28" s="25"/>
      <c r="U28" s="28"/>
      <c r="V28" s="28" t="s">
        <v>29</v>
      </c>
      <c r="W28" s="30">
        <v>4</v>
      </c>
      <c r="X28" s="24"/>
      <c r="Y28" s="25"/>
      <c r="Z28" s="25"/>
      <c r="AA28" s="25"/>
      <c r="AB28" s="26"/>
      <c r="AC28" s="26"/>
      <c r="AD28" s="27"/>
      <c r="AE28" s="24"/>
      <c r="AF28" s="25"/>
      <c r="AG28" s="25"/>
      <c r="AH28" s="25"/>
      <c r="AI28" s="26"/>
      <c r="AJ28" s="31"/>
      <c r="AK28" s="32"/>
    </row>
    <row r="29" spans="1:37" s="85" customFormat="1" ht="16.5" customHeight="1">
      <c r="A29" s="162">
        <v>15</v>
      </c>
      <c r="B29" s="36" t="s">
        <v>84</v>
      </c>
      <c r="C29" s="81">
        <v>5</v>
      </c>
      <c r="D29" s="204">
        <v>27</v>
      </c>
      <c r="E29" s="20">
        <v>18</v>
      </c>
      <c r="F29" s="22">
        <v>9</v>
      </c>
      <c r="G29" s="22"/>
      <c r="H29" s="22"/>
      <c r="I29" s="23"/>
      <c r="J29" s="24"/>
      <c r="K29" s="25"/>
      <c r="L29" s="25"/>
      <c r="M29" s="25"/>
      <c r="N29" s="25"/>
      <c r="O29" s="26"/>
      <c r="P29" s="30"/>
      <c r="Q29" s="24"/>
      <c r="R29" s="25"/>
      <c r="S29" s="25"/>
      <c r="T29" s="25"/>
      <c r="U29" s="28"/>
      <c r="V29" s="28"/>
      <c r="W29" s="30"/>
      <c r="X29" s="61">
        <v>18</v>
      </c>
      <c r="Y29" s="62">
        <v>9</v>
      </c>
      <c r="Z29" s="62"/>
      <c r="AA29" s="62"/>
      <c r="AB29" s="62"/>
      <c r="AC29" s="62" t="s">
        <v>29</v>
      </c>
      <c r="AD29" s="63">
        <v>5</v>
      </c>
      <c r="AE29" s="61"/>
      <c r="AF29" s="62"/>
      <c r="AG29" s="62"/>
      <c r="AH29" s="62"/>
      <c r="AI29" s="62"/>
      <c r="AJ29" s="62"/>
      <c r="AK29" s="63"/>
    </row>
    <row r="30" spans="1:37" s="85" customFormat="1" ht="16.5" customHeight="1">
      <c r="A30" s="162">
        <v>16</v>
      </c>
      <c r="B30" s="36" t="s">
        <v>112</v>
      </c>
      <c r="C30" s="81">
        <v>5</v>
      </c>
      <c r="D30" s="204">
        <v>27</v>
      </c>
      <c r="E30" s="20">
        <v>18</v>
      </c>
      <c r="F30" s="22">
        <v>9</v>
      </c>
      <c r="G30" s="22"/>
      <c r="H30" s="22"/>
      <c r="I30" s="23"/>
      <c r="J30" s="24"/>
      <c r="K30" s="25"/>
      <c r="L30" s="25"/>
      <c r="M30" s="25"/>
      <c r="N30" s="25"/>
      <c r="O30" s="26"/>
      <c r="P30" s="30"/>
      <c r="Q30" s="24"/>
      <c r="R30" s="25"/>
      <c r="S30" s="25"/>
      <c r="T30" s="25"/>
      <c r="U30" s="28"/>
      <c r="V30" s="28"/>
      <c r="W30" s="30"/>
      <c r="X30" s="24">
        <v>18</v>
      </c>
      <c r="Y30" s="25">
        <v>9</v>
      </c>
      <c r="Z30" s="25"/>
      <c r="AA30" s="25"/>
      <c r="AB30" s="26"/>
      <c r="AC30" s="28" t="s">
        <v>29</v>
      </c>
      <c r="AD30" s="64">
        <v>5</v>
      </c>
      <c r="AE30" s="65"/>
      <c r="AF30" s="28"/>
      <c r="AG30" s="28"/>
      <c r="AH30" s="28"/>
      <c r="AI30" s="28"/>
      <c r="AJ30" s="28"/>
      <c r="AK30" s="64"/>
    </row>
    <row r="31" spans="1:37" s="85" customFormat="1" ht="16.5" customHeight="1">
      <c r="A31" s="162">
        <v>17</v>
      </c>
      <c r="B31" s="36" t="s">
        <v>95</v>
      </c>
      <c r="C31" s="81">
        <v>4</v>
      </c>
      <c r="D31" s="204">
        <v>18</v>
      </c>
      <c r="E31" s="20">
        <v>18</v>
      </c>
      <c r="F31" s="22"/>
      <c r="G31" s="22"/>
      <c r="H31" s="22"/>
      <c r="I31" s="23"/>
      <c r="J31" s="24"/>
      <c r="K31" s="25"/>
      <c r="L31" s="25"/>
      <c r="M31" s="25"/>
      <c r="N31" s="25"/>
      <c r="O31" s="26"/>
      <c r="P31" s="30"/>
      <c r="Q31" s="24"/>
      <c r="R31" s="25"/>
      <c r="S31" s="25"/>
      <c r="T31" s="25"/>
      <c r="U31" s="28"/>
      <c r="V31" s="28"/>
      <c r="W31" s="30"/>
      <c r="X31" s="24">
        <v>18</v>
      </c>
      <c r="Y31" s="25"/>
      <c r="Z31" s="25"/>
      <c r="AA31" s="25"/>
      <c r="AB31" s="26"/>
      <c r="AC31" s="28" t="s">
        <v>29</v>
      </c>
      <c r="AD31" s="64">
        <v>4</v>
      </c>
      <c r="AE31" s="65"/>
      <c r="AF31" s="28"/>
      <c r="AG31" s="28"/>
      <c r="AH31" s="28"/>
      <c r="AI31" s="28"/>
      <c r="AJ31" s="28"/>
      <c r="AK31" s="64"/>
    </row>
    <row r="32" spans="1:37" s="85" customFormat="1" ht="16.5" customHeight="1">
      <c r="A32" s="162">
        <v>18</v>
      </c>
      <c r="B32" s="36" t="s">
        <v>113</v>
      </c>
      <c r="C32" s="81">
        <v>4</v>
      </c>
      <c r="D32" s="204">
        <v>18</v>
      </c>
      <c r="E32" s="20">
        <v>18</v>
      </c>
      <c r="F32" s="22"/>
      <c r="G32" s="22"/>
      <c r="H32" s="22"/>
      <c r="I32" s="23"/>
      <c r="J32" s="24"/>
      <c r="K32" s="25"/>
      <c r="L32" s="25"/>
      <c r="M32" s="25"/>
      <c r="N32" s="25"/>
      <c r="O32" s="26"/>
      <c r="P32" s="30"/>
      <c r="Q32" s="24"/>
      <c r="R32" s="25"/>
      <c r="S32" s="25"/>
      <c r="T32" s="25"/>
      <c r="U32" s="28"/>
      <c r="V32" s="28"/>
      <c r="W32" s="30"/>
      <c r="X32" s="24"/>
      <c r="Y32" s="25"/>
      <c r="Z32" s="25"/>
      <c r="AA32" s="25"/>
      <c r="AB32" s="26"/>
      <c r="AC32" s="28"/>
      <c r="AD32" s="64"/>
      <c r="AE32" s="65">
        <v>18</v>
      </c>
      <c r="AF32" s="28"/>
      <c r="AG32" s="28"/>
      <c r="AH32" s="28"/>
      <c r="AI32" s="28"/>
      <c r="AJ32" s="28" t="s">
        <v>29</v>
      </c>
      <c r="AK32" s="64">
        <v>4</v>
      </c>
    </row>
    <row r="33" spans="1:37" s="85" customFormat="1" ht="16.5" customHeight="1" thickBot="1">
      <c r="A33" s="163">
        <v>19</v>
      </c>
      <c r="B33" s="92" t="s">
        <v>114</v>
      </c>
      <c r="C33" s="174">
        <v>4</v>
      </c>
      <c r="D33" s="205">
        <v>18</v>
      </c>
      <c r="E33" s="199">
        <v>18</v>
      </c>
      <c r="F33" s="200"/>
      <c r="G33" s="200"/>
      <c r="H33" s="200"/>
      <c r="I33" s="201"/>
      <c r="J33" s="51"/>
      <c r="K33" s="101"/>
      <c r="L33" s="101"/>
      <c r="M33" s="101"/>
      <c r="N33" s="101"/>
      <c r="O33" s="99"/>
      <c r="P33" s="69"/>
      <c r="Q33" s="51"/>
      <c r="R33" s="101"/>
      <c r="S33" s="101"/>
      <c r="T33" s="101"/>
      <c r="U33" s="49"/>
      <c r="V33" s="49"/>
      <c r="W33" s="69"/>
      <c r="X33" s="51"/>
      <c r="Y33" s="101"/>
      <c r="Z33" s="101"/>
      <c r="AA33" s="101"/>
      <c r="AB33" s="99"/>
      <c r="AC33" s="49"/>
      <c r="AD33" s="70"/>
      <c r="AE33" s="71">
        <v>18</v>
      </c>
      <c r="AF33" s="49"/>
      <c r="AG33" s="49"/>
      <c r="AH33" s="49"/>
      <c r="AI33" s="49"/>
      <c r="AJ33" s="49" t="s">
        <v>29</v>
      </c>
      <c r="AK33" s="70">
        <v>4</v>
      </c>
    </row>
    <row r="34" spans="1:37" s="186" customFormat="1" ht="17.25" thickBot="1">
      <c r="A34" s="332" t="s">
        <v>45</v>
      </c>
      <c r="B34" s="333"/>
      <c r="C34" s="145">
        <f aca="true" t="shared" si="1" ref="C34:J34">SUM(C24:C33)</f>
        <v>43</v>
      </c>
      <c r="D34" s="146">
        <f t="shared" si="1"/>
        <v>207</v>
      </c>
      <c r="E34" s="146">
        <f>SUM(E24:E33)</f>
        <v>180</v>
      </c>
      <c r="F34" s="146">
        <f t="shared" si="1"/>
        <v>27</v>
      </c>
      <c r="G34" s="146"/>
      <c r="H34" s="146"/>
      <c r="I34" s="189"/>
      <c r="J34" s="146">
        <f t="shared" si="1"/>
        <v>36</v>
      </c>
      <c r="K34" s="146"/>
      <c r="L34" s="146"/>
      <c r="M34" s="146"/>
      <c r="N34" s="146"/>
      <c r="O34" s="109" t="s">
        <v>63</v>
      </c>
      <c r="P34" s="108">
        <f>SUM(P24:P33)</f>
        <v>8</v>
      </c>
      <c r="Q34" s="107">
        <f>SUM(Q24:Q33)</f>
        <v>54</v>
      </c>
      <c r="R34" s="146">
        <f>SUM(R24:R33)</f>
        <v>9</v>
      </c>
      <c r="S34" s="146"/>
      <c r="T34" s="146"/>
      <c r="U34" s="146"/>
      <c r="V34" s="146" t="s">
        <v>62</v>
      </c>
      <c r="W34" s="189">
        <f>SUM(W24:W33)</f>
        <v>13</v>
      </c>
      <c r="X34" s="146">
        <f>SUM(X24:X33)</f>
        <v>54</v>
      </c>
      <c r="Y34" s="146">
        <f>SUM(Y24:Y33)</f>
        <v>18</v>
      </c>
      <c r="Z34" s="146"/>
      <c r="AA34" s="109"/>
      <c r="AB34" s="146"/>
      <c r="AC34" s="109" t="s">
        <v>62</v>
      </c>
      <c r="AD34" s="108">
        <f>SUM(AD24:AD33)</f>
        <v>14</v>
      </c>
      <c r="AE34" s="107">
        <f>SUM(AE24:AE33)</f>
        <v>36</v>
      </c>
      <c r="AF34" s="146"/>
      <c r="AG34" s="146"/>
      <c r="AH34" s="109"/>
      <c r="AI34" s="146"/>
      <c r="AJ34" s="146" t="s">
        <v>63</v>
      </c>
      <c r="AK34" s="189">
        <f>SUM(AK24:AK33)</f>
        <v>8</v>
      </c>
    </row>
    <row r="35" spans="1:37" ht="17.25" thickBot="1">
      <c r="A35" s="272" t="s">
        <v>46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4"/>
    </row>
    <row r="36" spans="1:37" s="85" customFormat="1" ht="16.5" customHeight="1">
      <c r="A36" s="93">
        <v>1</v>
      </c>
      <c r="B36" s="169" t="s">
        <v>96</v>
      </c>
      <c r="C36" s="79">
        <v>4</v>
      </c>
      <c r="D36" s="94">
        <v>18</v>
      </c>
      <c r="E36" s="206">
        <v>18</v>
      </c>
      <c r="F36" s="87"/>
      <c r="G36" s="87"/>
      <c r="H36" s="87"/>
      <c r="I36" s="16"/>
      <c r="J36" s="86"/>
      <c r="K36" s="87"/>
      <c r="L36" s="87"/>
      <c r="M36" s="87"/>
      <c r="N36" s="14"/>
      <c r="O36" s="338" t="s">
        <v>29</v>
      </c>
      <c r="P36" s="339">
        <v>4</v>
      </c>
      <c r="Q36" s="31"/>
      <c r="R36" s="26"/>
      <c r="S36" s="26"/>
      <c r="T36" s="26"/>
      <c r="U36" s="26"/>
      <c r="V36" s="338" t="s">
        <v>29</v>
      </c>
      <c r="W36" s="339">
        <v>4</v>
      </c>
      <c r="X36" s="86"/>
      <c r="Y36" s="87"/>
      <c r="Z36" s="87"/>
      <c r="AA36" s="87"/>
      <c r="AB36" s="14"/>
      <c r="AC36" s="338" t="s">
        <v>29</v>
      </c>
      <c r="AD36" s="339">
        <v>4</v>
      </c>
      <c r="AE36" s="95"/>
      <c r="AF36" s="14"/>
      <c r="AG36" s="14"/>
      <c r="AH36" s="14"/>
      <c r="AI36" s="14"/>
      <c r="AJ36" s="338" t="s">
        <v>29</v>
      </c>
      <c r="AK36" s="339">
        <v>4</v>
      </c>
    </row>
    <row r="37" spans="1:37" s="85" customFormat="1" ht="16.5" customHeight="1">
      <c r="A37" s="37">
        <v>2</v>
      </c>
      <c r="B37" s="170" t="s">
        <v>97</v>
      </c>
      <c r="C37" s="74">
        <v>4</v>
      </c>
      <c r="D37" s="27">
        <v>18</v>
      </c>
      <c r="E37" s="30">
        <v>18</v>
      </c>
      <c r="F37" s="25"/>
      <c r="G37" s="25"/>
      <c r="H37" s="25"/>
      <c r="I37" s="32"/>
      <c r="J37" s="24"/>
      <c r="K37" s="25"/>
      <c r="L37" s="25"/>
      <c r="M37" s="25"/>
      <c r="N37" s="26"/>
      <c r="O37" s="291"/>
      <c r="P37" s="281"/>
      <c r="Q37" s="29"/>
      <c r="R37" s="28"/>
      <c r="S37" s="28"/>
      <c r="T37" s="28"/>
      <c r="U37" s="28"/>
      <c r="V37" s="291"/>
      <c r="W37" s="281"/>
      <c r="X37" s="24"/>
      <c r="Y37" s="25"/>
      <c r="Z37" s="25"/>
      <c r="AA37" s="25"/>
      <c r="AB37" s="26"/>
      <c r="AC37" s="291"/>
      <c r="AD37" s="281"/>
      <c r="AE37" s="65"/>
      <c r="AF37" s="28"/>
      <c r="AG37" s="28"/>
      <c r="AH37" s="28"/>
      <c r="AI37" s="28"/>
      <c r="AJ37" s="291"/>
      <c r="AK37" s="281"/>
    </row>
    <row r="38" spans="1:37" s="85" customFormat="1" ht="23.25" customHeight="1">
      <c r="A38" s="96">
        <v>3</v>
      </c>
      <c r="B38" s="170" t="s">
        <v>86</v>
      </c>
      <c r="C38" s="74">
        <v>4</v>
      </c>
      <c r="D38" s="27">
        <v>18</v>
      </c>
      <c r="E38" s="30">
        <v>18</v>
      </c>
      <c r="F38" s="25"/>
      <c r="G38" s="25"/>
      <c r="H38" s="25"/>
      <c r="I38" s="32"/>
      <c r="J38" s="24"/>
      <c r="K38" s="25"/>
      <c r="L38" s="25"/>
      <c r="M38" s="25"/>
      <c r="N38" s="26"/>
      <c r="O38" s="291"/>
      <c r="P38" s="281"/>
      <c r="Q38" s="29"/>
      <c r="R38" s="28"/>
      <c r="S38" s="28"/>
      <c r="T38" s="28"/>
      <c r="U38" s="28"/>
      <c r="V38" s="291"/>
      <c r="W38" s="281"/>
      <c r="X38" s="24"/>
      <c r="Y38" s="25"/>
      <c r="Z38" s="25"/>
      <c r="AA38" s="25"/>
      <c r="AB38" s="26"/>
      <c r="AC38" s="291"/>
      <c r="AD38" s="281"/>
      <c r="AE38" s="65"/>
      <c r="AF38" s="28"/>
      <c r="AG38" s="28"/>
      <c r="AH38" s="28"/>
      <c r="AI38" s="28"/>
      <c r="AJ38" s="291"/>
      <c r="AK38" s="281"/>
    </row>
    <row r="39" spans="1:37" s="85" customFormat="1" ht="16.5" customHeight="1">
      <c r="A39" s="37">
        <v>4</v>
      </c>
      <c r="B39" s="170" t="s">
        <v>85</v>
      </c>
      <c r="C39" s="74">
        <v>4</v>
      </c>
      <c r="D39" s="27">
        <v>18</v>
      </c>
      <c r="E39" s="30">
        <v>18</v>
      </c>
      <c r="F39" s="25"/>
      <c r="G39" s="25"/>
      <c r="H39" s="25"/>
      <c r="I39" s="32"/>
      <c r="J39" s="24"/>
      <c r="K39" s="25"/>
      <c r="L39" s="25"/>
      <c r="M39" s="25"/>
      <c r="N39" s="26"/>
      <c r="O39" s="291"/>
      <c r="P39" s="281"/>
      <c r="Q39" s="29"/>
      <c r="R39" s="28"/>
      <c r="S39" s="28"/>
      <c r="T39" s="28"/>
      <c r="U39" s="28"/>
      <c r="V39" s="291"/>
      <c r="W39" s="281"/>
      <c r="X39" s="24"/>
      <c r="Y39" s="25"/>
      <c r="Z39" s="25"/>
      <c r="AA39" s="25"/>
      <c r="AB39" s="26"/>
      <c r="AC39" s="291"/>
      <c r="AD39" s="281"/>
      <c r="AE39" s="65"/>
      <c r="AF39" s="28"/>
      <c r="AG39" s="28"/>
      <c r="AH39" s="28"/>
      <c r="AI39" s="28"/>
      <c r="AJ39" s="291"/>
      <c r="AK39" s="281"/>
    </row>
    <row r="40" spans="1:37" s="85" customFormat="1" ht="16.5" customHeight="1">
      <c r="A40" s="96">
        <v>5</v>
      </c>
      <c r="B40" s="170" t="s">
        <v>92</v>
      </c>
      <c r="C40" s="74">
        <v>4</v>
      </c>
      <c r="D40" s="27">
        <v>18</v>
      </c>
      <c r="E40" s="30">
        <v>18</v>
      </c>
      <c r="F40" s="25"/>
      <c r="G40" s="25"/>
      <c r="H40" s="25"/>
      <c r="I40" s="32"/>
      <c r="J40" s="24"/>
      <c r="K40" s="25"/>
      <c r="L40" s="25"/>
      <c r="M40" s="25"/>
      <c r="N40" s="26"/>
      <c r="O40" s="291"/>
      <c r="P40" s="281"/>
      <c r="Q40" s="29"/>
      <c r="R40" s="28"/>
      <c r="S40" s="28"/>
      <c r="T40" s="28"/>
      <c r="U40" s="28"/>
      <c r="V40" s="291"/>
      <c r="W40" s="281"/>
      <c r="X40" s="24"/>
      <c r="Y40" s="25"/>
      <c r="Z40" s="25"/>
      <c r="AA40" s="25"/>
      <c r="AB40" s="26"/>
      <c r="AC40" s="291"/>
      <c r="AD40" s="281"/>
      <c r="AE40" s="65"/>
      <c r="AF40" s="28"/>
      <c r="AG40" s="28"/>
      <c r="AH40" s="28"/>
      <c r="AI40" s="28"/>
      <c r="AJ40" s="291"/>
      <c r="AK40" s="281"/>
    </row>
    <row r="41" spans="1:37" s="85" customFormat="1" ht="16.5" customHeight="1">
      <c r="A41" s="37">
        <v>6</v>
      </c>
      <c r="B41" s="170" t="s">
        <v>88</v>
      </c>
      <c r="C41" s="74">
        <v>4</v>
      </c>
      <c r="D41" s="27">
        <v>18</v>
      </c>
      <c r="E41" s="30">
        <v>18</v>
      </c>
      <c r="F41" s="25"/>
      <c r="G41" s="25"/>
      <c r="H41" s="25"/>
      <c r="I41" s="32"/>
      <c r="J41" s="24"/>
      <c r="K41" s="25"/>
      <c r="L41" s="25"/>
      <c r="M41" s="25"/>
      <c r="N41" s="26"/>
      <c r="O41" s="291"/>
      <c r="P41" s="281"/>
      <c r="Q41" s="29"/>
      <c r="R41" s="28"/>
      <c r="S41" s="28"/>
      <c r="T41" s="28"/>
      <c r="U41" s="28"/>
      <c r="V41" s="291"/>
      <c r="W41" s="281"/>
      <c r="X41" s="24"/>
      <c r="Y41" s="25"/>
      <c r="Z41" s="25"/>
      <c r="AA41" s="25"/>
      <c r="AB41" s="26"/>
      <c r="AC41" s="291"/>
      <c r="AD41" s="281"/>
      <c r="AE41" s="65"/>
      <c r="AF41" s="28"/>
      <c r="AG41" s="28"/>
      <c r="AH41" s="28"/>
      <c r="AI41" s="28"/>
      <c r="AJ41" s="291"/>
      <c r="AK41" s="281"/>
    </row>
    <row r="42" spans="1:37" s="85" customFormat="1" ht="16.5" customHeight="1">
      <c r="A42" s="96">
        <v>7</v>
      </c>
      <c r="B42" s="170" t="s">
        <v>87</v>
      </c>
      <c r="C42" s="74">
        <v>4</v>
      </c>
      <c r="D42" s="27">
        <v>18</v>
      </c>
      <c r="E42" s="30">
        <v>9</v>
      </c>
      <c r="F42" s="25">
        <v>9</v>
      </c>
      <c r="G42" s="25"/>
      <c r="H42" s="25"/>
      <c r="I42" s="32"/>
      <c r="J42" s="24"/>
      <c r="K42" s="25"/>
      <c r="L42" s="25"/>
      <c r="M42" s="25"/>
      <c r="N42" s="26"/>
      <c r="O42" s="291"/>
      <c r="P42" s="281"/>
      <c r="Q42" s="29"/>
      <c r="R42" s="28"/>
      <c r="S42" s="28"/>
      <c r="T42" s="28"/>
      <c r="U42" s="28"/>
      <c r="V42" s="291"/>
      <c r="W42" s="281"/>
      <c r="X42" s="24"/>
      <c r="Y42" s="25"/>
      <c r="Z42" s="25"/>
      <c r="AA42" s="25"/>
      <c r="AB42" s="26"/>
      <c r="AC42" s="291"/>
      <c r="AD42" s="281"/>
      <c r="AE42" s="65"/>
      <c r="AF42" s="28"/>
      <c r="AG42" s="28"/>
      <c r="AH42" s="28"/>
      <c r="AI42" s="28"/>
      <c r="AJ42" s="291"/>
      <c r="AK42" s="281"/>
    </row>
    <row r="43" spans="1:37" s="85" customFormat="1" ht="16.5" customHeight="1">
      <c r="A43" s="37">
        <v>8</v>
      </c>
      <c r="B43" s="170" t="s">
        <v>115</v>
      </c>
      <c r="C43" s="74">
        <v>4</v>
      </c>
      <c r="D43" s="27">
        <v>18</v>
      </c>
      <c r="E43" s="30">
        <v>18</v>
      </c>
      <c r="F43" s="25"/>
      <c r="G43" s="25"/>
      <c r="H43" s="25"/>
      <c r="I43" s="32"/>
      <c r="J43" s="24"/>
      <c r="K43" s="25"/>
      <c r="L43" s="25"/>
      <c r="M43" s="25"/>
      <c r="N43" s="26"/>
      <c r="O43" s="291"/>
      <c r="P43" s="281"/>
      <c r="Q43" s="29"/>
      <c r="R43" s="28"/>
      <c r="S43" s="28"/>
      <c r="T43" s="28"/>
      <c r="U43" s="28"/>
      <c r="V43" s="291"/>
      <c r="W43" s="281"/>
      <c r="X43" s="24"/>
      <c r="Y43" s="25"/>
      <c r="Z43" s="25"/>
      <c r="AA43" s="25"/>
      <c r="AB43" s="26"/>
      <c r="AC43" s="291"/>
      <c r="AD43" s="281"/>
      <c r="AE43" s="65"/>
      <c r="AF43" s="28"/>
      <c r="AG43" s="28"/>
      <c r="AH43" s="28"/>
      <c r="AI43" s="28"/>
      <c r="AJ43" s="291"/>
      <c r="AK43" s="281"/>
    </row>
    <row r="44" spans="1:37" s="85" customFormat="1" ht="16.5" customHeight="1">
      <c r="A44" s="96">
        <v>9</v>
      </c>
      <c r="B44" s="170" t="s">
        <v>116</v>
      </c>
      <c r="C44" s="74">
        <v>4</v>
      </c>
      <c r="D44" s="27">
        <v>18</v>
      </c>
      <c r="E44" s="30">
        <v>18</v>
      </c>
      <c r="F44" s="25"/>
      <c r="G44" s="25"/>
      <c r="H44" s="25"/>
      <c r="I44" s="32"/>
      <c r="J44" s="24"/>
      <c r="K44" s="25"/>
      <c r="L44" s="25"/>
      <c r="M44" s="25"/>
      <c r="N44" s="26"/>
      <c r="O44" s="291"/>
      <c r="P44" s="281"/>
      <c r="Q44" s="29"/>
      <c r="R44" s="28"/>
      <c r="S44" s="28"/>
      <c r="T44" s="28"/>
      <c r="U44" s="28"/>
      <c r="V44" s="291"/>
      <c r="W44" s="281"/>
      <c r="X44" s="24"/>
      <c r="Y44" s="25"/>
      <c r="Z44" s="25"/>
      <c r="AA44" s="25"/>
      <c r="AB44" s="26"/>
      <c r="AC44" s="291"/>
      <c r="AD44" s="281"/>
      <c r="AE44" s="65"/>
      <c r="AF44" s="28"/>
      <c r="AG44" s="28"/>
      <c r="AH44" s="28"/>
      <c r="AI44" s="28"/>
      <c r="AJ44" s="291"/>
      <c r="AK44" s="281"/>
    </row>
    <row r="45" spans="1:37" s="85" customFormat="1" ht="16.5" customHeight="1">
      <c r="A45" s="37">
        <v>10</v>
      </c>
      <c r="B45" s="170" t="s">
        <v>98</v>
      </c>
      <c r="C45" s="74">
        <v>4</v>
      </c>
      <c r="D45" s="27">
        <v>18</v>
      </c>
      <c r="E45" s="30">
        <v>9</v>
      </c>
      <c r="F45" s="25">
        <v>9</v>
      </c>
      <c r="G45" s="25"/>
      <c r="H45" s="25"/>
      <c r="I45" s="32"/>
      <c r="J45" s="24"/>
      <c r="K45" s="25"/>
      <c r="L45" s="25"/>
      <c r="M45" s="25"/>
      <c r="N45" s="26"/>
      <c r="O45" s="291"/>
      <c r="P45" s="281"/>
      <c r="Q45" s="29"/>
      <c r="R45" s="28"/>
      <c r="S45" s="28"/>
      <c r="T45" s="28"/>
      <c r="U45" s="28"/>
      <c r="V45" s="291"/>
      <c r="W45" s="281"/>
      <c r="X45" s="24"/>
      <c r="Y45" s="25"/>
      <c r="Z45" s="25"/>
      <c r="AA45" s="25"/>
      <c r="AB45" s="26"/>
      <c r="AC45" s="291"/>
      <c r="AD45" s="281"/>
      <c r="AE45" s="65"/>
      <c r="AF45" s="28"/>
      <c r="AG45" s="28"/>
      <c r="AH45" s="28"/>
      <c r="AI45" s="28"/>
      <c r="AJ45" s="291"/>
      <c r="AK45" s="281"/>
    </row>
    <row r="46" spans="1:37" s="85" customFormat="1" ht="16.5" customHeight="1">
      <c r="A46" s="96">
        <v>11</v>
      </c>
      <c r="B46" s="170" t="s">
        <v>99</v>
      </c>
      <c r="C46" s="74">
        <v>4</v>
      </c>
      <c r="D46" s="27">
        <v>18</v>
      </c>
      <c r="E46" s="30">
        <v>9</v>
      </c>
      <c r="F46" s="25">
        <v>9</v>
      </c>
      <c r="G46" s="25"/>
      <c r="H46" s="25"/>
      <c r="I46" s="32"/>
      <c r="J46" s="24"/>
      <c r="K46" s="25"/>
      <c r="L46" s="25"/>
      <c r="M46" s="25"/>
      <c r="N46" s="26"/>
      <c r="O46" s="291"/>
      <c r="P46" s="281"/>
      <c r="Q46" s="29"/>
      <c r="R46" s="28"/>
      <c r="S46" s="28"/>
      <c r="T46" s="28"/>
      <c r="U46" s="28"/>
      <c r="V46" s="291"/>
      <c r="W46" s="281"/>
      <c r="X46" s="24"/>
      <c r="Y46" s="25"/>
      <c r="Z46" s="25"/>
      <c r="AA46" s="25"/>
      <c r="AB46" s="26"/>
      <c r="AC46" s="291"/>
      <c r="AD46" s="281"/>
      <c r="AE46" s="65"/>
      <c r="AF46" s="28"/>
      <c r="AG46" s="28"/>
      <c r="AH46" s="28"/>
      <c r="AI46" s="28"/>
      <c r="AJ46" s="291"/>
      <c r="AK46" s="281"/>
    </row>
    <row r="47" spans="1:37" s="85" customFormat="1" ht="16.5" customHeight="1">
      <c r="A47" s="37">
        <v>12</v>
      </c>
      <c r="B47" s="170" t="s">
        <v>100</v>
      </c>
      <c r="C47" s="74">
        <v>4</v>
      </c>
      <c r="D47" s="27">
        <v>18</v>
      </c>
      <c r="E47" s="30">
        <v>18</v>
      </c>
      <c r="F47" s="25"/>
      <c r="G47" s="25"/>
      <c r="H47" s="25"/>
      <c r="I47" s="32"/>
      <c r="J47" s="24"/>
      <c r="K47" s="25"/>
      <c r="L47" s="25"/>
      <c r="M47" s="25"/>
      <c r="N47" s="26"/>
      <c r="O47" s="291"/>
      <c r="P47" s="281"/>
      <c r="Q47" s="29"/>
      <c r="R47" s="28"/>
      <c r="S47" s="28"/>
      <c r="T47" s="28"/>
      <c r="U47" s="28"/>
      <c r="V47" s="291"/>
      <c r="W47" s="281"/>
      <c r="X47" s="24"/>
      <c r="Y47" s="25"/>
      <c r="Z47" s="25"/>
      <c r="AA47" s="25"/>
      <c r="AB47" s="26"/>
      <c r="AC47" s="291"/>
      <c r="AD47" s="281"/>
      <c r="AE47" s="65"/>
      <c r="AF47" s="28"/>
      <c r="AG47" s="28"/>
      <c r="AH47" s="28"/>
      <c r="AI47" s="28"/>
      <c r="AJ47" s="291"/>
      <c r="AK47" s="281"/>
    </row>
    <row r="48" spans="1:37" s="85" customFormat="1" ht="16.5" customHeight="1">
      <c r="A48" s="96">
        <v>13</v>
      </c>
      <c r="B48" s="170" t="s">
        <v>93</v>
      </c>
      <c r="C48" s="175">
        <v>4</v>
      </c>
      <c r="D48" s="27">
        <v>18</v>
      </c>
      <c r="E48" s="69">
        <v>18</v>
      </c>
      <c r="F48" s="101"/>
      <c r="G48" s="101"/>
      <c r="H48" s="101"/>
      <c r="I48" s="100"/>
      <c r="J48" s="51"/>
      <c r="K48" s="101"/>
      <c r="L48" s="101"/>
      <c r="M48" s="101"/>
      <c r="N48" s="99"/>
      <c r="O48" s="291"/>
      <c r="P48" s="281"/>
      <c r="Q48" s="97"/>
      <c r="R48" s="49"/>
      <c r="S48" s="49"/>
      <c r="T48" s="49"/>
      <c r="U48" s="49"/>
      <c r="V48" s="291"/>
      <c r="W48" s="281"/>
      <c r="X48" s="51"/>
      <c r="Y48" s="101"/>
      <c r="Z48" s="101"/>
      <c r="AA48" s="101"/>
      <c r="AB48" s="99"/>
      <c r="AC48" s="291"/>
      <c r="AD48" s="281"/>
      <c r="AE48" s="71"/>
      <c r="AF48" s="49"/>
      <c r="AG48" s="49"/>
      <c r="AH48" s="49"/>
      <c r="AI48" s="49"/>
      <c r="AJ48" s="291"/>
      <c r="AK48" s="281"/>
    </row>
    <row r="49" spans="1:37" s="85" customFormat="1" ht="16.5" customHeight="1" thickBot="1">
      <c r="A49" s="98">
        <v>14</v>
      </c>
      <c r="B49" s="171" t="s">
        <v>101</v>
      </c>
      <c r="C49" s="174">
        <v>4</v>
      </c>
      <c r="D49" s="42">
        <v>18</v>
      </c>
      <c r="E49" s="207">
        <v>18</v>
      </c>
      <c r="F49" s="202"/>
      <c r="G49" s="202"/>
      <c r="H49" s="202"/>
      <c r="I49" s="203"/>
      <c r="J49" s="71"/>
      <c r="K49" s="49"/>
      <c r="L49" s="49"/>
      <c r="M49" s="49"/>
      <c r="N49" s="49"/>
      <c r="O49" s="291"/>
      <c r="P49" s="281"/>
      <c r="Q49" s="97"/>
      <c r="R49" s="49"/>
      <c r="S49" s="49"/>
      <c r="T49" s="49"/>
      <c r="U49" s="49"/>
      <c r="V49" s="291"/>
      <c r="W49" s="281"/>
      <c r="X49" s="71"/>
      <c r="Y49" s="49"/>
      <c r="Z49" s="49"/>
      <c r="AA49" s="49"/>
      <c r="AB49" s="49"/>
      <c r="AC49" s="291"/>
      <c r="AD49" s="281"/>
      <c r="AE49" s="71"/>
      <c r="AF49" s="49"/>
      <c r="AG49" s="49"/>
      <c r="AH49" s="49"/>
      <c r="AI49" s="49"/>
      <c r="AJ49" s="291"/>
      <c r="AK49" s="281"/>
    </row>
    <row r="50" spans="1:37" ht="17.25" thickBot="1">
      <c r="A50" s="332" t="s">
        <v>56</v>
      </c>
      <c r="B50" s="357"/>
      <c r="C50" s="145">
        <v>16</v>
      </c>
      <c r="D50" s="189">
        <f>SUM(J50,Q50,X50,AE50)</f>
        <v>72</v>
      </c>
      <c r="E50" s="351">
        <v>72</v>
      </c>
      <c r="F50" s="352"/>
      <c r="G50" s="352"/>
      <c r="H50" s="352"/>
      <c r="I50" s="353"/>
      <c r="J50" s="351">
        <v>18</v>
      </c>
      <c r="K50" s="352"/>
      <c r="L50" s="352"/>
      <c r="M50" s="352"/>
      <c r="N50" s="356"/>
      <c r="O50" s="109" t="s">
        <v>67</v>
      </c>
      <c r="P50" s="189">
        <v>4</v>
      </c>
      <c r="Q50" s="351">
        <v>18</v>
      </c>
      <c r="R50" s="352"/>
      <c r="S50" s="352"/>
      <c r="T50" s="352"/>
      <c r="U50" s="356"/>
      <c r="V50" s="109" t="s">
        <v>67</v>
      </c>
      <c r="W50" s="108">
        <v>4</v>
      </c>
      <c r="X50" s="351">
        <v>18</v>
      </c>
      <c r="Y50" s="352"/>
      <c r="Z50" s="352"/>
      <c r="AA50" s="352"/>
      <c r="AB50" s="356"/>
      <c r="AC50" s="109" t="s">
        <v>67</v>
      </c>
      <c r="AD50" s="189">
        <v>4</v>
      </c>
      <c r="AE50" s="351">
        <v>18</v>
      </c>
      <c r="AF50" s="352"/>
      <c r="AG50" s="352"/>
      <c r="AH50" s="352"/>
      <c r="AI50" s="356"/>
      <c r="AJ50" s="109" t="s">
        <v>67</v>
      </c>
      <c r="AK50" s="147">
        <v>4</v>
      </c>
    </row>
    <row r="51" spans="1:37" ht="17.25" thickBot="1">
      <c r="A51" s="254" t="s">
        <v>33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6"/>
    </row>
    <row r="52" spans="1:37" s="85" customFormat="1" ht="16.5" customHeight="1">
      <c r="A52" s="79">
        <v>1</v>
      </c>
      <c r="B52" s="80" t="s">
        <v>31</v>
      </c>
      <c r="C52" s="79">
        <v>4</v>
      </c>
      <c r="D52" s="94">
        <v>60</v>
      </c>
      <c r="E52" s="15"/>
      <c r="F52" s="14">
        <v>60</v>
      </c>
      <c r="G52" s="14"/>
      <c r="H52" s="14"/>
      <c r="I52" s="16"/>
      <c r="J52" s="142"/>
      <c r="K52" s="143">
        <v>30</v>
      </c>
      <c r="L52" s="143"/>
      <c r="M52" s="143"/>
      <c r="N52" s="143"/>
      <c r="O52" s="143" t="s">
        <v>30</v>
      </c>
      <c r="P52" s="144">
        <v>2</v>
      </c>
      <c r="Q52" s="142"/>
      <c r="R52" s="143">
        <v>30</v>
      </c>
      <c r="S52" s="143"/>
      <c r="T52" s="143"/>
      <c r="U52" s="14"/>
      <c r="V52" s="14" t="s">
        <v>30</v>
      </c>
      <c r="W52" s="16">
        <v>2</v>
      </c>
      <c r="X52" s="142"/>
      <c r="Y52" s="143"/>
      <c r="Z52" s="143"/>
      <c r="AA52" s="14"/>
      <c r="AB52" s="14"/>
      <c r="AC52" s="14"/>
      <c r="AD52" s="87"/>
      <c r="AE52" s="142"/>
      <c r="AF52" s="143"/>
      <c r="AG52" s="143"/>
      <c r="AH52" s="143"/>
      <c r="AI52" s="14"/>
      <c r="AJ52" s="14"/>
      <c r="AK52" s="16"/>
    </row>
    <row r="53" spans="1:37" s="85" customFormat="1" ht="16.5" customHeight="1" thickBot="1">
      <c r="A53" s="174">
        <v>2</v>
      </c>
      <c r="B53" s="191" t="s">
        <v>117</v>
      </c>
      <c r="C53" s="219">
        <v>6</v>
      </c>
      <c r="D53" s="52">
        <v>90</v>
      </c>
      <c r="E53" s="53"/>
      <c r="F53" s="99"/>
      <c r="G53" s="99"/>
      <c r="H53" s="99"/>
      <c r="I53" s="100">
        <v>90</v>
      </c>
      <c r="J53" s="176"/>
      <c r="K53" s="99"/>
      <c r="L53" s="99"/>
      <c r="M53" s="99"/>
      <c r="N53" s="99"/>
      <c r="O53" s="99"/>
      <c r="P53" s="100"/>
      <c r="Q53" s="177"/>
      <c r="R53" s="99"/>
      <c r="S53" s="99"/>
      <c r="T53" s="99"/>
      <c r="U53" s="99">
        <v>30</v>
      </c>
      <c r="V53" s="99" t="s">
        <v>30</v>
      </c>
      <c r="W53" s="100">
        <v>2</v>
      </c>
      <c r="X53" s="178"/>
      <c r="Y53" s="179"/>
      <c r="Z53" s="179"/>
      <c r="AA53" s="49"/>
      <c r="AB53" s="49">
        <v>30</v>
      </c>
      <c r="AC53" s="49" t="s">
        <v>30</v>
      </c>
      <c r="AD53" s="48">
        <v>2</v>
      </c>
      <c r="AE53" s="178"/>
      <c r="AF53" s="179"/>
      <c r="AG53" s="179"/>
      <c r="AH53" s="49"/>
      <c r="AI53" s="49">
        <v>30</v>
      </c>
      <c r="AJ53" s="49" t="s">
        <v>30</v>
      </c>
      <c r="AK53" s="70">
        <v>2</v>
      </c>
    </row>
    <row r="54" spans="1:37" s="192" customFormat="1" ht="16.5" customHeight="1" thickBot="1">
      <c r="A54" s="257" t="s">
        <v>59</v>
      </c>
      <c r="B54" s="358"/>
      <c r="C54" s="145">
        <f>SUM(C52:C53)</f>
        <v>10</v>
      </c>
      <c r="D54" s="189">
        <f>SUM(D52:D53)</f>
        <v>150</v>
      </c>
      <c r="E54" s="146">
        <v>0</v>
      </c>
      <c r="F54" s="109">
        <f>SUM(F52:F53)</f>
        <v>60</v>
      </c>
      <c r="G54" s="109">
        <v>0</v>
      </c>
      <c r="H54" s="109">
        <v>0</v>
      </c>
      <c r="I54" s="147">
        <v>90</v>
      </c>
      <c r="J54" s="146">
        <v>0</v>
      </c>
      <c r="K54" s="109">
        <v>30</v>
      </c>
      <c r="L54" s="109">
        <v>0</v>
      </c>
      <c r="M54" s="109">
        <v>0</v>
      </c>
      <c r="N54" s="109">
        <v>0</v>
      </c>
      <c r="O54" s="109" t="s">
        <v>64</v>
      </c>
      <c r="P54" s="148">
        <v>2</v>
      </c>
      <c r="Q54" s="107">
        <v>0</v>
      </c>
      <c r="R54" s="109">
        <v>30</v>
      </c>
      <c r="S54" s="109">
        <v>0</v>
      </c>
      <c r="T54" s="109">
        <v>0</v>
      </c>
      <c r="U54" s="109">
        <v>30</v>
      </c>
      <c r="V54" s="109" t="s">
        <v>65</v>
      </c>
      <c r="W54" s="147">
        <v>4</v>
      </c>
      <c r="X54" s="146">
        <v>0</v>
      </c>
      <c r="Y54" s="109">
        <v>0</v>
      </c>
      <c r="Z54" s="109">
        <v>0</v>
      </c>
      <c r="AA54" s="109">
        <v>0</v>
      </c>
      <c r="AB54" s="109">
        <v>30</v>
      </c>
      <c r="AC54" s="109" t="s">
        <v>64</v>
      </c>
      <c r="AD54" s="148">
        <v>2</v>
      </c>
      <c r="AE54" s="107">
        <v>0</v>
      </c>
      <c r="AF54" s="109">
        <v>0</v>
      </c>
      <c r="AG54" s="109">
        <v>0</v>
      </c>
      <c r="AH54" s="109">
        <v>0</v>
      </c>
      <c r="AI54" s="109">
        <v>30</v>
      </c>
      <c r="AJ54" s="109" t="s">
        <v>64</v>
      </c>
      <c r="AK54" s="147">
        <v>2</v>
      </c>
    </row>
    <row r="55" spans="1:37" ht="17.25" thickBot="1">
      <c r="A55" s="359" t="s">
        <v>47</v>
      </c>
      <c r="B55" s="267"/>
      <c r="C55" s="360"/>
      <c r="D55" s="360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8"/>
    </row>
    <row r="56" spans="1:37" s="85" customFormat="1" ht="16.5" customHeight="1">
      <c r="A56" s="79">
        <v>1</v>
      </c>
      <c r="B56" s="80" t="s">
        <v>32</v>
      </c>
      <c r="C56" s="79">
        <v>4</v>
      </c>
      <c r="D56" s="86">
        <v>30</v>
      </c>
      <c r="E56" s="95">
        <v>30</v>
      </c>
      <c r="F56" s="14"/>
      <c r="G56" s="14"/>
      <c r="H56" s="14"/>
      <c r="I56" s="16"/>
      <c r="J56" s="142">
        <v>15</v>
      </c>
      <c r="K56" s="143"/>
      <c r="L56" s="143"/>
      <c r="M56" s="143"/>
      <c r="N56" s="143"/>
      <c r="O56" s="143" t="s">
        <v>30</v>
      </c>
      <c r="P56" s="144">
        <v>2</v>
      </c>
      <c r="Q56" s="15"/>
      <c r="R56" s="14"/>
      <c r="S56" s="14"/>
      <c r="T56" s="14"/>
      <c r="U56" s="14"/>
      <c r="V56" s="14" t="s">
        <v>61</v>
      </c>
      <c r="W56" s="87"/>
      <c r="X56" s="142">
        <v>15</v>
      </c>
      <c r="Y56" s="143"/>
      <c r="Z56" s="143"/>
      <c r="AA56" s="14"/>
      <c r="AB56" s="14"/>
      <c r="AC56" s="14" t="s">
        <v>30</v>
      </c>
      <c r="AD56" s="16">
        <v>2</v>
      </c>
      <c r="AE56" s="142"/>
      <c r="AF56" s="143"/>
      <c r="AG56" s="143"/>
      <c r="AH56" s="14"/>
      <c r="AI56" s="14"/>
      <c r="AJ56" s="14" t="s">
        <v>61</v>
      </c>
      <c r="AK56" s="16"/>
    </row>
    <row r="57" spans="1:37" s="85" customFormat="1" ht="27.75" customHeight="1" thickBot="1">
      <c r="A57" s="222">
        <v>2</v>
      </c>
      <c r="B57" s="223" t="s">
        <v>73</v>
      </c>
      <c r="C57" s="208">
        <v>2</v>
      </c>
      <c r="D57" s="240"/>
      <c r="E57" s="241"/>
      <c r="F57" s="241"/>
      <c r="G57" s="241"/>
      <c r="H57" s="241"/>
      <c r="I57" s="242"/>
      <c r="J57" s="243"/>
      <c r="K57" s="244"/>
      <c r="L57" s="244"/>
      <c r="M57" s="244"/>
      <c r="N57" s="244"/>
      <c r="O57" s="244"/>
      <c r="P57" s="245"/>
      <c r="Q57" s="243"/>
      <c r="R57" s="244"/>
      <c r="S57" s="244"/>
      <c r="T57" s="244"/>
      <c r="U57" s="244"/>
      <c r="V57" s="244"/>
      <c r="W57" s="245"/>
      <c r="X57" s="243"/>
      <c r="Y57" s="244"/>
      <c r="Z57" s="244"/>
      <c r="AA57" s="244"/>
      <c r="AB57" s="244"/>
      <c r="AC57" s="244"/>
      <c r="AD57" s="245"/>
      <c r="AE57" s="243"/>
      <c r="AF57" s="244"/>
      <c r="AG57" s="244"/>
      <c r="AH57" s="244"/>
      <c r="AI57" s="246"/>
      <c r="AJ57" s="220" t="s">
        <v>30</v>
      </c>
      <c r="AK57" s="209">
        <v>2</v>
      </c>
    </row>
    <row r="58" spans="1:37" s="149" customFormat="1" ht="15.75" customHeight="1" thickBot="1">
      <c r="A58" s="257" t="s">
        <v>71</v>
      </c>
      <c r="B58" s="337"/>
      <c r="C58" s="145">
        <f>SUM(C50,C56,C57)</f>
        <v>22</v>
      </c>
      <c r="D58" s="108">
        <f>SUM(D56)</f>
        <v>30</v>
      </c>
      <c r="E58" s="152">
        <f>SUM(E52:E56)</f>
        <v>30</v>
      </c>
      <c r="F58" s="151">
        <f>SUM(F56)</f>
        <v>0</v>
      </c>
      <c r="G58" s="151">
        <v>0</v>
      </c>
      <c r="H58" s="151">
        <v>0</v>
      </c>
      <c r="I58" s="155">
        <f>SUM(I56)</f>
        <v>0</v>
      </c>
      <c r="J58" s="152">
        <f>SUM(J50,J52:J53,J56)</f>
        <v>33</v>
      </c>
      <c r="K58" s="151">
        <f>SUM(K56)</f>
        <v>0</v>
      </c>
      <c r="L58" s="151">
        <v>0</v>
      </c>
      <c r="M58" s="151">
        <v>0</v>
      </c>
      <c r="N58" s="151">
        <v>0</v>
      </c>
      <c r="O58" s="224" t="s">
        <v>72</v>
      </c>
      <c r="P58" s="155">
        <f>SUM(P52,P53)</f>
        <v>2</v>
      </c>
      <c r="Q58" s="124">
        <f>SUM(Q50,Q52:Q53)</f>
        <v>18</v>
      </c>
      <c r="R58" s="151">
        <f>SUM(R56)</f>
        <v>0</v>
      </c>
      <c r="S58" s="151">
        <v>0</v>
      </c>
      <c r="T58" s="151">
        <v>0</v>
      </c>
      <c r="U58" s="151">
        <f>SUM(U56)</f>
        <v>0</v>
      </c>
      <c r="V58" s="224" t="s">
        <v>67</v>
      </c>
      <c r="W58" s="155">
        <f>SUM(W50,W52:W53)</f>
        <v>8</v>
      </c>
      <c r="X58" s="124">
        <f>SUM(X50,X56)</f>
        <v>33</v>
      </c>
      <c r="Y58" s="151">
        <v>0</v>
      </c>
      <c r="Z58" s="151">
        <v>0</v>
      </c>
      <c r="AA58" s="151">
        <v>0</v>
      </c>
      <c r="AB58" s="151">
        <f>SUM(AB56)</f>
        <v>0</v>
      </c>
      <c r="AC58" s="224" t="s">
        <v>72</v>
      </c>
      <c r="AD58" s="122">
        <v>4</v>
      </c>
      <c r="AE58" s="152">
        <f>SUM(AE50,AE52:AE53,AE56)</f>
        <v>18</v>
      </c>
      <c r="AF58" s="151">
        <v>0</v>
      </c>
      <c r="AG58" s="151">
        <v>0</v>
      </c>
      <c r="AH58" s="151">
        <v>0</v>
      </c>
      <c r="AI58" s="151">
        <f>SUM(AI56)</f>
        <v>0</v>
      </c>
      <c r="AJ58" s="224" t="s">
        <v>72</v>
      </c>
      <c r="AK58" s="155">
        <f>SUM(AK52:AK56)</f>
        <v>4</v>
      </c>
    </row>
    <row r="59" spans="1:37" s="149" customFormat="1" ht="16.5" customHeight="1" thickBot="1">
      <c r="A59" s="257" t="s">
        <v>58</v>
      </c>
      <c r="B59" s="282"/>
      <c r="C59" s="150">
        <f>SUM(C22,C34,C50,C54,C56)</f>
        <v>112</v>
      </c>
      <c r="D59" s="189">
        <f>SUM(D22,D34,D54,D50,D56,D57)</f>
        <v>648</v>
      </c>
      <c r="E59" s="124">
        <f>SUM(E22,E34,E50,E54,E56)</f>
        <v>435</v>
      </c>
      <c r="F59" s="122">
        <f>SUM(F22,F34,F52)</f>
        <v>123</v>
      </c>
      <c r="G59" s="122">
        <v>0</v>
      </c>
      <c r="H59" s="122">
        <v>0</v>
      </c>
      <c r="I59" s="122">
        <f>SUM(I54)</f>
        <v>90</v>
      </c>
      <c r="J59" s="152">
        <f>SUM(J22,J34,J50,J54,J56)</f>
        <v>123</v>
      </c>
      <c r="K59" s="151">
        <f>SUM(K22,K54,K56)</f>
        <v>48</v>
      </c>
      <c r="L59" s="122">
        <v>0</v>
      </c>
      <c r="M59" s="122">
        <v>0</v>
      </c>
      <c r="N59" s="151">
        <v>0</v>
      </c>
      <c r="O59" s="225" t="s">
        <v>68</v>
      </c>
      <c r="P59" s="153">
        <f>SUM(P22,P34,P50,P52,P53,P56)</f>
        <v>30</v>
      </c>
      <c r="Q59" s="152">
        <f>SUM(Q22,Q34,Q50,Q52:Q53,Q56)</f>
        <v>99</v>
      </c>
      <c r="R59" s="151">
        <f>SUM(R22,R34,R52:R53,R56)</f>
        <v>57</v>
      </c>
      <c r="S59" s="122">
        <v>0</v>
      </c>
      <c r="T59" s="122">
        <v>0</v>
      </c>
      <c r="U59" s="151">
        <f>SUM(U22,U34,U52:U53,U56)</f>
        <v>30</v>
      </c>
      <c r="V59" s="224" t="s">
        <v>69</v>
      </c>
      <c r="W59" s="154">
        <f>SUM(W22,W34,W50,W54,W56)</f>
        <v>30</v>
      </c>
      <c r="X59" s="124">
        <f>SUM(X22,X34,X50,X54,X56)</f>
        <v>123</v>
      </c>
      <c r="Y59" s="151">
        <f>SUM(Y22,Y34)</f>
        <v>18</v>
      </c>
      <c r="Z59" s="122">
        <v>0</v>
      </c>
      <c r="AA59" s="122">
        <v>0</v>
      </c>
      <c r="AB59" s="151">
        <f>SUM(AB52:AB53,AB56)</f>
        <v>30</v>
      </c>
      <c r="AC59" s="224" t="s">
        <v>69</v>
      </c>
      <c r="AD59" s="153">
        <f>SUM(AD22,AD34,AD50,AD52:AD53,AD56)</f>
        <v>30</v>
      </c>
      <c r="AE59" s="152">
        <f>SUM(AE22,AE34,AE50,AE52:AE53,AE56,AE56:AE57)</f>
        <v>90</v>
      </c>
      <c r="AF59" s="151">
        <v>0</v>
      </c>
      <c r="AG59" s="122">
        <v>0</v>
      </c>
      <c r="AH59" s="122">
        <v>0</v>
      </c>
      <c r="AI59" s="151">
        <f>SUM(AI52:AI53,AI56)</f>
        <v>30</v>
      </c>
      <c r="AJ59" s="225" t="s">
        <v>68</v>
      </c>
      <c r="AK59" s="155">
        <f>SUM(AK22,AK34,AK50,AK54,AK56:AK57)</f>
        <v>24</v>
      </c>
    </row>
    <row r="60" spans="1:37" ht="19.5" customHeight="1" thickBot="1">
      <c r="A60" s="347" t="s">
        <v>9</v>
      </c>
      <c r="B60" s="348"/>
      <c r="C60" s="348"/>
      <c r="D60" s="348"/>
      <c r="E60" s="348"/>
      <c r="F60" s="348"/>
      <c r="G60" s="348"/>
      <c r="H60" s="348"/>
      <c r="I60" s="348"/>
      <c r="J60" s="340">
        <f>SUM(J22,K22,J34,J50,K52,J56)</f>
        <v>171</v>
      </c>
      <c r="K60" s="341"/>
      <c r="L60" s="341"/>
      <c r="M60" s="341"/>
      <c r="N60" s="341"/>
      <c r="O60" s="341"/>
      <c r="P60" s="342"/>
      <c r="Q60" s="340">
        <f>SUM(Q22,R22,R34,Q34,Q50,R52,U53)</f>
        <v>186</v>
      </c>
      <c r="R60" s="341"/>
      <c r="S60" s="341"/>
      <c r="T60" s="341"/>
      <c r="U60" s="341"/>
      <c r="V60" s="341"/>
      <c r="W60" s="341"/>
      <c r="X60" s="340">
        <f>SUM(X22,X34,Y34,X50,AB53,X56)</f>
        <v>171</v>
      </c>
      <c r="Y60" s="341"/>
      <c r="Z60" s="341"/>
      <c r="AA60" s="341"/>
      <c r="AB60" s="341"/>
      <c r="AC60" s="341"/>
      <c r="AD60" s="342"/>
      <c r="AE60" s="340">
        <f>SUM(AE22,AE34,AE50,AI53,AE57)</f>
        <v>120</v>
      </c>
      <c r="AF60" s="341"/>
      <c r="AG60" s="341"/>
      <c r="AH60" s="341"/>
      <c r="AI60" s="341"/>
      <c r="AJ60" s="341"/>
      <c r="AK60" s="342"/>
    </row>
    <row r="61" spans="1:37" s="85" customFormat="1" ht="17.25" customHeight="1">
      <c r="A61" s="216">
        <v>1</v>
      </c>
      <c r="B61" s="213" t="s">
        <v>23</v>
      </c>
      <c r="C61" s="210">
        <v>4</v>
      </c>
      <c r="D61" s="343">
        <v>120</v>
      </c>
      <c r="E61" s="307"/>
      <c r="F61" s="307"/>
      <c r="G61" s="307"/>
      <c r="H61" s="307"/>
      <c r="I61" s="344"/>
      <c r="J61" s="345"/>
      <c r="K61" s="310"/>
      <c r="L61" s="310"/>
      <c r="M61" s="310"/>
      <c r="N61" s="310"/>
      <c r="O61" s="310"/>
      <c r="P61" s="346"/>
      <c r="Q61" s="296"/>
      <c r="R61" s="294"/>
      <c r="S61" s="294"/>
      <c r="T61" s="294"/>
      <c r="U61" s="294"/>
      <c r="V61" s="294"/>
      <c r="W61" s="297"/>
      <c r="X61" s="293"/>
      <c r="Y61" s="294"/>
      <c r="Z61" s="294"/>
      <c r="AA61" s="294"/>
      <c r="AB61" s="294"/>
      <c r="AC61" s="294"/>
      <c r="AD61" s="295"/>
      <c r="AE61" s="296">
        <v>120</v>
      </c>
      <c r="AF61" s="294"/>
      <c r="AG61" s="294"/>
      <c r="AH61" s="294"/>
      <c r="AI61" s="294"/>
      <c r="AJ61" s="294"/>
      <c r="AK61" s="198">
        <v>4</v>
      </c>
    </row>
    <row r="62" spans="1:37" s="85" customFormat="1" ht="17.25" customHeight="1">
      <c r="A62" s="217">
        <v>2</v>
      </c>
      <c r="B62" s="214" t="s">
        <v>26</v>
      </c>
      <c r="C62" s="211" t="s">
        <v>61</v>
      </c>
      <c r="D62" s="349"/>
      <c r="E62" s="299"/>
      <c r="F62" s="299"/>
      <c r="G62" s="299"/>
      <c r="H62" s="299"/>
      <c r="I62" s="350"/>
      <c r="J62" s="304"/>
      <c r="K62" s="302"/>
      <c r="L62" s="302"/>
      <c r="M62" s="302"/>
      <c r="N62" s="302"/>
      <c r="O62" s="302"/>
      <c r="P62" s="305"/>
      <c r="Q62" s="301"/>
      <c r="R62" s="302"/>
      <c r="S62" s="302"/>
      <c r="T62" s="302"/>
      <c r="U62" s="302"/>
      <c r="V62" s="302"/>
      <c r="W62" s="303"/>
      <c r="X62" s="304"/>
      <c r="Y62" s="302"/>
      <c r="Z62" s="302"/>
      <c r="AA62" s="302"/>
      <c r="AB62" s="302"/>
      <c r="AC62" s="302"/>
      <c r="AD62" s="305"/>
      <c r="AE62" s="301"/>
      <c r="AF62" s="302"/>
      <c r="AG62" s="302"/>
      <c r="AH62" s="302"/>
      <c r="AI62" s="302"/>
      <c r="AJ62" s="302"/>
      <c r="AK62" s="305"/>
    </row>
    <row r="63" spans="1:37" s="85" customFormat="1" ht="17.25" customHeight="1">
      <c r="A63" s="217">
        <v>3</v>
      </c>
      <c r="B63" s="214" t="s">
        <v>27</v>
      </c>
      <c r="C63" s="211" t="s">
        <v>61</v>
      </c>
      <c r="D63" s="349"/>
      <c r="E63" s="299"/>
      <c r="F63" s="299"/>
      <c r="G63" s="299"/>
      <c r="H63" s="299"/>
      <c r="I63" s="350"/>
      <c r="J63" s="304"/>
      <c r="K63" s="302"/>
      <c r="L63" s="302"/>
      <c r="M63" s="302"/>
      <c r="N63" s="302"/>
      <c r="O63" s="302"/>
      <c r="P63" s="305"/>
      <c r="Q63" s="301"/>
      <c r="R63" s="302"/>
      <c r="S63" s="302"/>
      <c r="T63" s="302"/>
      <c r="U63" s="302"/>
      <c r="V63" s="302"/>
      <c r="W63" s="303"/>
      <c r="X63" s="304"/>
      <c r="Y63" s="302"/>
      <c r="Z63" s="302"/>
      <c r="AA63" s="302"/>
      <c r="AB63" s="302"/>
      <c r="AC63" s="302"/>
      <c r="AD63" s="305"/>
      <c r="AE63" s="301"/>
      <c r="AF63" s="302"/>
      <c r="AG63" s="302"/>
      <c r="AH63" s="302"/>
      <c r="AI63" s="302"/>
      <c r="AJ63" s="302"/>
      <c r="AK63" s="305"/>
    </row>
    <row r="64" spans="1:37" s="85" customFormat="1" ht="21" customHeight="1" thickBot="1">
      <c r="A64" s="218">
        <v>4</v>
      </c>
      <c r="B64" s="215" t="s">
        <v>24</v>
      </c>
      <c r="C64" s="212" t="s">
        <v>61</v>
      </c>
      <c r="D64" s="364"/>
      <c r="E64" s="318"/>
      <c r="F64" s="318"/>
      <c r="G64" s="318"/>
      <c r="H64" s="318"/>
      <c r="I64" s="365"/>
      <c r="J64" s="312"/>
      <c r="K64" s="313"/>
      <c r="L64" s="313"/>
      <c r="M64" s="313"/>
      <c r="N64" s="313"/>
      <c r="O64" s="313"/>
      <c r="P64" s="314"/>
      <c r="Q64" s="320"/>
      <c r="R64" s="313"/>
      <c r="S64" s="313"/>
      <c r="T64" s="313"/>
      <c r="U64" s="313"/>
      <c r="V64" s="313"/>
      <c r="W64" s="321"/>
      <c r="X64" s="312"/>
      <c r="Y64" s="313"/>
      <c r="Z64" s="313"/>
      <c r="AA64" s="313"/>
      <c r="AB64" s="313"/>
      <c r="AC64" s="313"/>
      <c r="AD64" s="314"/>
      <c r="AE64" s="320"/>
      <c r="AF64" s="313"/>
      <c r="AG64" s="313"/>
      <c r="AH64" s="313"/>
      <c r="AI64" s="313"/>
      <c r="AJ64" s="313"/>
      <c r="AK64" s="314"/>
    </row>
    <row r="65" spans="1:37" s="85" customFormat="1" ht="28.5" customHeight="1" thickBot="1">
      <c r="A65" s="323" t="s">
        <v>28</v>
      </c>
      <c r="B65" s="324"/>
      <c r="C65" s="84">
        <v>2</v>
      </c>
      <c r="D65" s="325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7"/>
      <c r="AK65" s="83">
        <v>2</v>
      </c>
    </row>
    <row r="66" spans="1:37" s="119" customFormat="1" ht="17.25" thickBot="1">
      <c r="A66" s="367" t="s">
        <v>10</v>
      </c>
      <c r="B66" s="368"/>
      <c r="C66" s="368"/>
      <c r="D66" s="368"/>
      <c r="E66" s="368"/>
      <c r="F66" s="368"/>
      <c r="G66" s="368"/>
      <c r="H66" s="368"/>
      <c r="I66" s="368"/>
      <c r="J66" s="361"/>
      <c r="K66" s="362"/>
      <c r="L66" s="362"/>
      <c r="M66" s="362"/>
      <c r="N66" s="362"/>
      <c r="O66" s="362"/>
      <c r="P66" s="363"/>
      <c r="Q66" s="361"/>
      <c r="R66" s="362"/>
      <c r="S66" s="362"/>
      <c r="T66" s="362"/>
      <c r="U66" s="362"/>
      <c r="V66" s="362"/>
      <c r="W66" s="363"/>
      <c r="X66" s="361"/>
      <c r="Y66" s="362"/>
      <c r="Z66" s="362"/>
      <c r="AA66" s="362"/>
      <c r="AB66" s="362"/>
      <c r="AC66" s="362"/>
      <c r="AD66" s="363"/>
      <c r="AE66" s="361"/>
      <c r="AF66" s="362"/>
      <c r="AG66" s="362"/>
      <c r="AH66" s="362"/>
      <c r="AI66" s="362"/>
      <c r="AJ66" s="362"/>
      <c r="AK66" s="363"/>
    </row>
    <row r="67" spans="1:37" ht="23.25" customHeight="1" thickBot="1">
      <c r="A67" s="354" t="s">
        <v>19</v>
      </c>
      <c r="B67" s="355"/>
      <c r="C67" s="145">
        <f>SUM(C22,C34,C50,C54,C56:C57,C61,C65)</f>
        <v>120</v>
      </c>
      <c r="D67" s="352">
        <v>768</v>
      </c>
      <c r="E67" s="352"/>
      <c r="F67" s="352"/>
      <c r="G67" s="352"/>
      <c r="H67" s="352"/>
      <c r="I67" s="353"/>
      <c r="J67" s="351">
        <f>SUM(P22,P34,P50,P52,P56)</f>
        <v>30</v>
      </c>
      <c r="K67" s="352"/>
      <c r="L67" s="352"/>
      <c r="M67" s="352"/>
      <c r="N67" s="352"/>
      <c r="O67" s="352"/>
      <c r="P67" s="353"/>
      <c r="Q67" s="351">
        <f>SUM(W22,W34,W50,W54,W56)</f>
        <v>30</v>
      </c>
      <c r="R67" s="352"/>
      <c r="S67" s="352"/>
      <c r="T67" s="352"/>
      <c r="U67" s="352"/>
      <c r="V67" s="352"/>
      <c r="W67" s="353"/>
      <c r="X67" s="351">
        <f>SUM(AD22,AD34,AD50,AD54,AD56)</f>
        <v>30</v>
      </c>
      <c r="Y67" s="352"/>
      <c r="Z67" s="352"/>
      <c r="AA67" s="352"/>
      <c r="AB67" s="352"/>
      <c r="AC67" s="352"/>
      <c r="AD67" s="353"/>
      <c r="AE67" s="351">
        <f>SUM(AK22,AK34,AK50,AK54,AK57,AK61,AK65)</f>
        <v>30</v>
      </c>
      <c r="AF67" s="352"/>
      <c r="AG67" s="352"/>
      <c r="AH67" s="352"/>
      <c r="AI67" s="352"/>
      <c r="AJ67" s="352"/>
      <c r="AK67" s="353"/>
    </row>
    <row r="68" spans="25:37" ht="30.75" customHeight="1"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J68" s="116"/>
      <c r="AK68" s="116"/>
    </row>
    <row r="69" spans="2:46" ht="15.75" customHeight="1"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X69" s="115"/>
      <c r="Y69" s="115"/>
      <c r="Z69" s="115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</row>
    <row r="70" spans="2:37" ht="22.5" customHeight="1">
      <c r="B70" s="228" t="s">
        <v>74</v>
      </c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7"/>
    </row>
    <row r="71" spans="1:37" ht="21.75" customHeight="1">
      <c r="A71" s="125"/>
      <c r="B71" s="366" t="s">
        <v>55</v>
      </c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115"/>
      <c r="AC71" s="115"/>
      <c r="AD71" s="115"/>
      <c r="AE71" s="115"/>
      <c r="AF71" s="115"/>
      <c r="AG71" s="115"/>
      <c r="AH71" s="115"/>
      <c r="AI71" s="115"/>
      <c r="AJ71" s="115"/>
      <c r="AK71" s="117"/>
    </row>
    <row r="72" spans="1:2" ht="10.5" customHeight="1">
      <c r="A72" s="164"/>
      <c r="B72" s="173" t="s">
        <v>89</v>
      </c>
    </row>
    <row r="73" ht="16.5">
      <c r="B73" s="172" t="s">
        <v>52</v>
      </c>
    </row>
    <row r="74" ht="16.5">
      <c r="B74" s="172" t="s">
        <v>53</v>
      </c>
    </row>
    <row r="75" ht="16.5">
      <c r="B75" s="172" t="s">
        <v>42</v>
      </c>
    </row>
    <row r="76" spans="1:2" ht="16.5">
      <c r="A76" s="164"/>
      <c r="B76" s="172" t="s">
        <v>43</v>
      </c>
    </row>
    <row r="77" ht="17.25" thickBot="1">
      <c r="B77" s="172"/>
    </row>
    <row r="78" spans="2:14" ht="17.25" thickBot="1">
      <c r="B78" s="370" t="s">
        <v>142</v>
      </c>
      <c r="C78" s="370"/>
      <c r="D78" s="370"/>
      <c r="G78" s="371" t="s">
        <v>141</v>
      </c>
      <c r="H78" s="372"/>
      <c r="I78" s="372"/>
      <c r="J78" s="372"/>
      <c r="K78" s="372"/>
      <c r="L78" s="372"/>
      <c r="M78" s="372"/>
      <c r="N78" s="373"/>
    </row>
    <row r="79" ht="16.5">
      <c r="B79" s="172"/>
    </row>
    <row r="80" ht="16.5">
      <c r="B80" s="173"/>
    </row>
    <row r="81" ht="16.5">
      <c r="B81" s="172"/>
    </row>
    <row r="84" ht="15.75" customHeight="1">
      <c r="A84" s="164"/>
    </row>
    <row r="85" ht="15.75" customHeight="1">
      <c r="A85" s="164"/>
    </row>
    <row r="90" ht="26.25" customHeight="1">
      <c r="A90" s="164"/>
    </row>
    <row r="111" ht="15.75" customHeight="1">
      <c r="A111" s="164"/>
    </row>
    <row r="112" ht="15.75" customHeight="1">
      <c r="A112" s="164"/>
    </row>
    <row r="116" ht="24.75" customHeight="1">
      <c r="A116" s="164"/>
    </row>
    <row r="136" ht="13.5" customHeight="1">
      <c r="A136" s="164"/>
    </row>
    <row r="137" ht="13.5" customHeight="1">
      <c r="A137" s="164"/>
    </row>
    <row r="141" ht="26.25" customHeight="1">
      <c r="A141" s="164"/>
    </row>
    <row r="142" ht="21.75" customHeight="1">
      <c r="A142" s="164"/>
    </row>
    <row r="151" ht="13.5" customHeight="1">
      <c r="A151" s="164"/>
    </row>
  </sheetData>
  <sheetProtection/>
  <mergeCells count="90">
    <mergeCell ref="V1:AJ1"/>
    <mergeCell ref="B78:D78"/>
    <mergeCell ref="G78:N78"/>
    <mergeCell ref="B69:U69"/>
    <mergeCell ref="B71:AA71"/>
    <mergeCell ref="J50:N50"/>
    <mergeCell ref="Q50:U50"/>
    <mergeCell ref="X50:AB50"/>
    <mergeCell ref="A59:B59"/>
    <mergeCell ref="A65:B65"/>
    <mergeCell ref="D65:AJ65"/>
    <mergeCell ref="A66:I66"/>
    <mergeCell ref="J66:P66"/>
    <mergeCell ref="Q66:W66"/>
    <mergeCell ref="X66:AD66"/>
    <mergeCell ref="AE66:AK66"/>
    <mergeCell ref="D64:I64"/>
    <mergeCell ref="J64:P64"/>
    <mergeCell ref="Q64:W64"/>
    <mergeCell ref="X64:AD64"/>
    <mergeCell ref="AE64:AK64"/>
    <mergeCell ref="AE50:AI50"/>
    <mergeCell ref="A58:B58"/>
    <mergeCell ref="A51:AK51"/>
    <mergeCell ref="A50:B50"/>
    <mergeCell ref="E50:I50"/>
    <mergeCell ref="A54:B54"/>
    <mergeCell ref="A55:AK55"/>
    <mergeCell ref="D57:I57"/>
    <mergeCell ref="AE67:AK67"/>
    <mergeCell ref="A67:B67"/>
    <mergeCell ref="D67:I67"/>
    <mergeCell ref="J67:P67"/>
    <mergeCell ref="Q67:W67"/>
    <mergeCell ref="X67:AD67"/>
    <mergeCell ref="D63:I63"/>
    <mergeCell ref="J63:P63"/>
    <mergeCell ref="Q63:W63"/>
    <mergeCell ref="X63:AD63"/>
    <mergeCell ref="AE63:AK63"/>
    <mergeCell ref="X57:AD57"/>
    <mergeCell ref="AE57:AI57"/>
    <mergeCell ref="J57:P57"/>
    <mergeCell ref="Q57:W57"/>
    <mergeCell ref="Q60:W60"/>
    <mergeCell ref="D62:I62"/>
    <mergeCell ref="J62:P62"/>
    <mergeCell ref="Q62:W62"/>
    <mergeCell ref="X62:AD62"/>
    <mergeCell ref="AE62:AK62"/>
    <mergeCell ref="AK36:AK49"/>
    <mergeCell ref="AE60:AK60"/>
    <mergeCell ref="D61:I61"/>
    <mergeCell ref="J61:P61"/>
    <mergeCell ref="Q61:W61"/>
    <mergeCell ref="X61:AD61"/>
    <mergeCell ref="AE61:AJ61"/>
    <mergeCell ref="X60:AD60"/>
    <mergeCell ref="A60:I60"/>
    <mergeCell ref="J60:P60"/>
    <mergeCell ref="C7:W7"/>
    <mergeCell ref="AE10:AK10"/>
    <mergeCell ref="A35:AK35"/>
    <mergeCell ref="O36:O49"/>
    <mergeCell ref="P36:P49"/>
    <mergeCell ref="V36:V49"/>
    <mergeCell ref="W36:W49"/>
    <mergeCell ref="AC36:AC49"/>
    <mergeCell ref="AD36:AD49"/>
    <mergeCell ref="AJ36:AJ49"/>
    <mergeCell ref="A12:AK12"/>
    <mergeCell ref="A22:B22"/>
    <mergeCell ref="A23:AK23"/>
    <mergeCell ref="J9:W9"/>
    <mergeCell ref="X9:AK9"/>
    <mergeCell ref="B1:U1"/>
    <mergeCell ref="C3:W3"/>
    <mergeCell ref="C4:W4"/>
    <mergeCell ref="C5:Q5"/>
    <mergeCell ref="C6:Q6"/>
    <mergeCell ref="D10:D11"/>
    <mergeCell ref="E10:I10"/>
    <mergeCell ref="J10:P10"/>
    <mergeCell ref="Q10:W10"/>
    <mergeCell ref="X10:AB10"/>
    <mergeCell ref="A34:B34"/>
    <mergeCell ref="A9:A11"/>
    <mergeCell ref="B9:B11"/>
    <mergeCell ref="C9:C11"/>
    <mergeCell ref="D9:I9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2019-06-25T08:56:25Z</cp:lastPrinted>
  <dcterms:created xsi:type="dcterms:W3CDTF">2007-12-04T15:57:32Z</dcterms:created>
  <dcterms:modified xsi:type="dcterms:W3CDTF">2019-07-02T09:02:55Z</dcterms:modified>
  <cp:category/>
  <cp:version/>
  <cp:contentType/>
  <cp:contentStatus/>
</cp:coreProperties>
</file>