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7170" tabRatio="260" activeTab="0"/>
  </bookViews>
  <sheets>
    <sheet name="plan" sheetId="1" r:id="rId1"/>
    <sheet name="Arkusz2" sheetId="2" state="hidden" r:id="rId2"/>
    <sheet name="Arkusz3" sheetId="3" state="hidden" r:id="rId3"/>
  </sheets>
  <definedNames>
    <definedName name="_xlnm.Print_Area" localSheetId="0">'plan'!$A$1:$AD$81</definedName>
    <definedName name="OLE_LINK17">#REF!</definedName>
  </definedNames>
  <calcPr fullCalcOnLoad="1"/>
</workbook>
</file>

<file path=xl/sharedStrings.xml><?xml version="1.0" encoding="utf-8"?>
<sst xmlns="http://schemas.openxmlformats.org/spreadsheetml/2006/main" count="160" uniqueCount="96">
  <si>
    <t>Lp.</t>
  </si>
  <si>
    <t>Forma zal.</t>
  </si>
  <si>
    <t>Punkty ECTS</t>
  </si>
  <si>
    <t>Rok I</t>
  </si>
  <si>
    <t>Rok 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</si>
  <si>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</si>
  <si>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</si>
  <si>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</si>
  <si>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</si>
  <si>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</si>
  <si>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</si>
  <si>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</si>
  <si>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</si>
  <si>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</si>
  <si>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</si>
  <si>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</si>
  <si>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</si>
  <si>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</si>
  <si>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</si>
  <si>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 xml:space="preserve">A - blok modulów (przedmiotów) obowiązujących wszystkich studentów danego kierunku i specjalności </t>
  </si>
  <si>
    <t>Wymiar godzin (łączny)</t>
  </si>
  <si>
    <t>Nazwa modułu (przedmiotu)*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</si>
  <si>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</si>
  <si>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</si>
  <si>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Legenda:</t>
  </si>
  <si>
    <t>Program studiów umożliwia wybór modułów zajęć za co najmniej 30% punktów ECTS</t>
  </si>
  <si>
    <t>Inżynieria Nowoczesnych Materiałów</t>
  </si>
  <si>
    <t>2 stopnia</t>
  </si>
  <si>
    <t>stacjonarne</t>
  </si>
  <si>
    <t>Nanomateriały funkcjonalne</t>
  </si>
  <si>
    <t>Klasyczna analiza jakościowa organiczna</t>
  </si>
  <si>
    <t>E</t>
  </si>
  <si>
    <t>Z/O</t>
  </si>
  <si>
    <t>Język obcy</t>
  </si>
  <si>
    <t>Zaawansowana inżynieria powierzchni materiałów</t>
  </si>
  <si>
    <t>Badanie struktury związków organicznych</t>
  </si>
  <si>
    <t>Bezpieczeństwo pracy z promieniowaniem jonizującym</t>
  </si>
  <si>
    <t>Wstęp do gemmologii</t>
  </si>
  <si>
    <t>Biomateriały i kompozyty</t>
  </si>
  <si>
    <t>Wytwarzanie i charakteryzowanie nanomateriałów</t>
  </si>
  <si>
    <t>Związki krzemoorganiczne – rodzaje i zastosowania</t>
  </si>
  <si>
    <t>Chemia w motoryzacji</t>
  </si>
  <si>
    <t>Fizykochemia roztworów związków wielkocząsteczkowych</t>
  </si>
  <si>
    <t>Niebezpieczne substancje chemiczne</t>
  </si>
  <si>
    <t>Odnawialne źódła energii</t>
  </si>
  <si>
    <t>Strategia i taktyka syntezy organicznej</t>
  </si>
  <si>
    <t>Wysoce zorganizowane sieci metaloorganiczne</t>
  </si>
  <si>
    <t>Technologia materiałowa</t>
  </si>
  <si>
    <t>Razem D</t>
  </si>
  <si>
    <t>Seminarium magisterskie</t>
  </si>
  <si>
    <t>Praca magisterska i jej obrona</t>
  </si>
  <si>
    <t>Punkty ECTS w semestrze/ godziny w semestrze</t>
  </si>
  <si>
    <t>Uwaga</t>
  </si>
  <si>
    <t>W SEMESTRZE DO ZALICZENIA MIN. 30 ECTS</t>
  </si>
  <si>
    <t>Praca magisterska</t>
  </si>
  <si>
    <t>lektorat z języka obcego jest obowiązkowy</t>
  </si>
  <si>
    <t>Modelowanie nanomateriałów</t>
  </si>
  <si>
    <t>D Moduł zajeć wybieralnych indywidualnie, obowiązkowych</t>
  </si>
  <si>
    <t>Nowoczesne techniki obliczeniowe</t>
  </si>
  <si>
    <t>Projekty badawcze</t>
  </si>
  <si>
    <t>B, C - blok modułów (przedmiotów) wybieralnych/fakultatywnych m.in. specjalnościowych, D - blok zajęć obowiązkowych indywidualnych</t>
  </si>
  <si>
    <t>Elektrodynamika w materiałach</t>
  </si>
  <si>
    <t>Energetyka jądrowa</t>
  </si>
  <si>
    <t>Światłowody</t>
  </si>
  <si>
    <t>Automatyka i sterowanie pomiarem</t>
  </si>
  <si>
    <t>ogólnoakademicki</t>
  </si>
  <si>
    <t>Wykład ogólnouniwersytecki (humanistyczny)</t>
  </si>
  <si>
    <t>Spektrometria mas</t>
  </si>
  <si>
    <t>Razem C</t>
  </si>
  <si>
    <t>Blok zajęć społeczno-humanistycznych*</t>
  </si>
  <si>
    <t>*do bloku zajęć społeczno-humanistycznych można zaliczyć m.in. I. Metodykę pracy nakowej. Pozyskiwanie informacji. II. Praktyczne problemy patentowania, pozyskiwania funduszy i społeczna odpowiedzialność inżyniera. III. Zarzędzanie procesami produkcyjnymi i personelem.</t>
  </si>
  <si>
    <t>Badanie właściwości tworzyw sztucznych</t>
  </si>
  <si>
    <t>Współczesne zagadnienia fizyki materii skondensowanej</t>
  </si>
  <si>
    <t>Techniki badania biomolekuł</t>
  </si>
  <si>
    <t>Fotowoltaika</t>
  </si>
  <si>
    <t>Razem B</t>
  </si>
  <si>
    <t>Razem z B do zdobycia punktów ECTS/godzin</t>
  </si>
  <si>
    <t>Razem z C do zdobycia punktów ECTS/godzin</t>
  </si>
  <si>
    <t>Razem A+ B + C+ D obowiązkowo w toku</t>
  </si>
  <si>
    <t>może być wykonana z fizyki lub chemii; studenci mają wybór promotora pracy magisterskiej, osobom prowadzącym pracownię magisterską zalicza się 30 godz. na 1studenta</t>
  </si>
  <si>
    <t>Praktyki zawodowe międzysemestralne</t>
  </si>
  <si>
    <t>Techniki jądrowe w badaniach materii</t>
  </si>
  <si>
    <t>Spektromikroskopia</t>
  </si>
  <si>
    <t>Techniki spektroskopowe (TG-MS, XPS, Raman, NMR)</t>
  </si>
  <si>
    <t>Modyfikacja powierzchni ciał stałych a ich właściwości użytkowe</t>
  </si>
  <si>
    <t>Blok modułów (przedmiotów) wybieralnych/fakultatywnych- B (specjalistycznych)</t>
  </si>
  <si>
    <t>C. Blok przedmiotów falkutatywnych do wyboru (uzupełniajacych)</t>
  </si>
  <si>
    <t>Wybrane zastosowania wiązek jonowych</t>
  </si>
  <si>
    <t>Punkty ECTS wynoszą: przedmioty podstawowe - 38, bloki B i C łacznie - 22, praca magisterska -  17, wykład ogólnouniw. - 2, praktyki - 4, j.obcy - 4, sem. mgr - 5</t>
  </si>
  <si>
    <t>Wytwarzanie nowoczesnych materiałów magnetycznych</t>
  </si>
  <si>
    <t>Plan studiów obowiązujący od roku akademickiego 2019/2020</t>
  </si>
  <si>
    <t>Nano- i metamateriały</t>
  </si>
  <si>
    <t>Nowoczesne materiały magnetyczne</t>
  </si>
  <si>
    <t>Załącznik nr 6 do Uchwały Senatu Nr XXIV-28.30/19 z dnia 26 czerwca 2019 r.</t>
  </si>
  <si>
    <t>Zatwierdzono na posiedzeniu Senatu UMCS w Lublinie w dniu      26 czerwca 2019 roku</t>
  </si>
  <si>
    <t>E- egzamin ;  Z/O -  zaliczenie z oceną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</si>
</sst>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7"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 style="double"/>
      <right/>
      <top/>
      <bottom>
        <color indexed="63"/>
      </bottom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32" borderId="0" xfId="0" applyFill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0" fillId="22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textRotation="90" wrapText="1"/>
    </xf>
    <xf numFmtId="0" fontId="8" fillId="33" borderId="25" xfId="0" applyFont="1" applyFill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textRotation="90" wrapText="1"/>
    </xf>
    <xf numFmtId="0" fontId="7" fillId="33" borderId="38" xfId="0" applyFont="1" applyFill="1" applyBorder="1" applyAlignment="1">
      <alignment horizontal="center" vertical="center" textRotation="90" wrapText="1"/>
    </xf>
    <xf numFmtId="0" fontId="7" fillId="33" borderId="39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29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83"/>
  <sheetViews>
    <sheetView tabSelected="1" zoomScaleSheetLayoutView="85" zoomScalePageLayoutView="0" workbookViewId="0" topLeftCell="A1">
      <pane xSplit="2" ySplit="11" topLeftCell="C1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93" sqref="B93"/>
    </sheetView>
  </sheetViews>
  <sheetFormatPr defaultColWidth="8.796875" defaultRowHeight="14.25"/>
  <cols>
    <col min="1" max="1" width="4.8984375" style="7" customWidth="1"/>
    <col min="2" max="2" width="53.5" style="9" customWidth="1"/>
    <col min="3" max="3" width="6.69921875" style="7" customWidth="1"/>
    <col min="4" max="4" width="8.69921875" style="7" customWidth="1"/>
    <col min="5" max="5" width="4" style="7" customWidth="1"/>
    <col min="6" max="6" width="4.19921875" style="7" customWidth="1"/>
    <col min="7" max="8" width="3.5" style="7" customWidth="1"/>
    <col min="9" max="9" width="4.09765625" style="7" customWidth="1"/>
    <col min="10" max="10" width="4" style="7" customWidth="1"/>
    <col min="11" max="11" width="4.19921875" style="7" customWidth="1"/>
    <col min="12" max="13" width="3.09765625" style="7" customWidth="1"/>
    <col min="14" max="16" width="3.5" style="7" customWidth="1"/>
    <col min="17" max="17" width="3.8984375" style="7" customWidth="1"/>
    <col min="18" max="20" width="3.09765625" style="7" customWidth="1"/>
    <col min="21" max="23" width="3.59765625" style="7" customWidth="1"/>
    <col min="24" max="24" width="4" style="7" customWidth="1"/>
    <col min="25" max="26" width="3.09765625" style="7" customWidth="1"/>
    <col min="27" max="27" width="4.09765625" style="7" customWidth="1"/>
    <col min="28" max="30" width="3.69921875" style="7" customWidth="1"/>
    <col min="31" max="31" width="9" style="17" customWidth="1"/>
    <col min="32" max="32" width="10.09765625" style="17" customWidth="1"/>
    <col min="33" max="33" width="11.59765625" style="17" customWidth="1"/>
    <col min="34" max="34" width="11.3984375" style="17" bestFit="1" customWidth="1"/>
    <col min="35" max="35" width="9" style="17" customWidth="1"/>
    <col min="36" max="36" width="11.3984375" style="17" bestFit="1" customWidth="1"/>
    <col min="37" max="41" width="9" style="17" customWidth="1"/>
    <col min="42" max="49" width="9" style="18" customWidth="1"/>
    <col min="50" max="16384" width="9" style="1" customWidth="1"/>
  </cols>
  <sheetData>
    <row r="1" spans="2:30" ht="18" customHeight="1">
      <c r="B1" s="71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"/>
      <c r="W1" s="1"/>
      <c r="X1" s="1"/>
      <c r="Y1" s="1"/>
      <c r="Z1" s="1"/>
      <c r="AA1" s="1"/>
      <c r="AB1" s="1"/>
      <c r="AC1" s="1"/>
      <c r="AD1" s="1"/>
    </row>
    <row r="2" spans="2:30" ht="15">
      <c r="B2" s="11"/>
      <c r="C2" s="3"/>
      <c r="D2" s="3"/>
      <c r="E2" s="3"/>
      <c r="F2" s="3"/>
      <c r="G2" s="3"/>
      <c r="H2" s="3"/>
      <c r="I2" s="3"/>
      <c r="J2" s="85" t="s">
        <v>93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ht="15">
      <c r="A3" s="4"/>
      <c r="B3" s="12" t="s">
        <v>12</v>
      </c>
      <c r="C3" s="84" t="s">
        <v>26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</row>
    <row r="4" spans="1:30" ht="15.75" customHeight="1">
      <c r="A4" s="8"/>
      <c r="B4" s="12" t="s">
        <v>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30" ht="15.75" customHeight="1">
      <c r="A5" s="8"/>
      <c r="B5" s="12" t="s">
        <v>14</v>
      </c>
      <c r="C5" s="62" t="s">
        <v>27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4.25">
      <c r="A6" s="4"/>
      <c r="B6" s="12" t="s">
        <v>15</v>
      </c>
      <c r="C6" s="62" t="s">
        <v>65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thickBot="1">
      <c r="A7" s="4"/>
      <c r="B7" s="13" t="s">
        <v>16</v>
      </c>
      <c r="C7" s="63" t="s">
        <v>28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5"/>
      <c r="Z7" s="5"/>
      <c r="AA7" s="5"/>
      <c r="AB7" s="5"/>
      <c r="AC7" s="5"/>
      <c r="AD7" s="5"/>
    </row>
    <row r="8" spans="1:31" ht="18.75" customHeight="1" thickBot="1">
      <c r="A8" s="76" t="s">
        <v>0</v>
      </c>
      <c r="B8" s="79" t="s">
        <v>21</v>
      </c>
      <c r="C8" s="81" t="s">
        <v>2</v>
      </c>
      <c r="D8" s="64" t="s">
        <v>20</v>
      </c>
      <c r="E8" s="64"/>
      <c r="F8" s="64"/>
      <c r="G8" s="64"/>
      <c r="H8" s="64"/>
      <c r="I8" s="64"/>
      <c r="J8" s="65" t="s">
        <v>3</v>
      </c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  <c r="X8" s="65" t="s">
        <v>4</v>
      </c>
      <c r="Y8" s="66"/>
      <c r="Z8" s="66"/>
      <c r="AA8" s="66"/>
      <c r="AB8" s="66"/>
      <c r="AC8" s="66"/>
      <c r="AD8" s="66"/>
      <c r="AE8" s="22"/>
    </row>
    <row r="9" spans="1:36" ht="15" thickBot="1">
      <c r="A9" s="77"/>
      <c r="B9" s="70"/>
      <c r="C9" s="82"/>
      <c r="D9" s="74" t="s">
        <v>5</v>
      </c>
      <c r="E9" s="86" t="s">
        <v>6</v>
      </c>
      <c r="F9" s="87"/>
      <c r="G9" s="87"/>
      <c r="H9" s="87"/>
      <c r="I9" s="87"/>
      <c r="J9" s="51">
        <v>1</v>
      </c>
      <c r="K9" s="52"/>
      <c r="L9" s="52"/>
      <c r="M9" s="52"/>
      <c r="N9" s="52"/>
      <c r="O9" s="52"/>
      <c r="P9" s="53"/>
      <c r="Q9" s="51">
        <v>2</v>
      </c>
      <c r="R9" s="52"/>
      <c r="S9" s="52"/>
      <c r="T9" s="52"/>
      <c r="U9" s="52"/>
      <c r="V9" s="52"/>
      <c r="W9" s="53"/>
      <c r="X9" s="68">
        <v>3</v>
      </c>
      <c r="Y9" s="69"/>
      <c r="Z9" s="69"/>
      <c r="AA9" s="69"/>
      <c r="AB9" s="70"/>
      <c r="AC9" s="23"/>
      <c r="AD9" s="23"/>
      <c r="AE9" s="22"/>
      <c r="AJ9" s="19"/>
    </row>
    <row r="10" spans="1:31" ht="72.75" customHeight="1" thickBot="1">
      <c r="A10" s="78"/>
      <c r="B10" s="80"/>
      <c r="C10" s="83"/>
      <c r="D10" s="75"/>
      <c r="E10" s="24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26" t="s">
        <v>7</v>
      </c>
      <c r="K10" s="27" t="s">
        <v>8</v>
      </c>
      <c r="L10" s="28" t="s">
        <v>9</v>
      </c>
      <c r="M10" s="28" t="s">
        <v>10</v>
      </c>
      <c r="N10" s="29" t="s">
        <v>11</v>
      </c>
      <c r="O10" s="30" t="s">
        <v>1</v>
      </c>
      <c r="P10" s="31" t="s">
        <v>2</v>
      </c>
      <c r="Q10" s="26" t="s">
        <v>7</v>
      </c>
      <c r="R10" s="27" t="s">
        <v>8</v>
      </c>
      <c r="S10" s="28" t="s">
        <v>9</v>
      </c>
      <c r="T10" s="28" t="s">
        <v>10</v>
      </c>
      <c r="U10" s="29" t="s">
        <v>11</v>
      </c>
      <c r="V10" s="30" t="s">
        <v>1</v>
      </c>
      <c r="W10" s="32" t="s">
        <v>2</v>
      </c>
      <c r="X10" s="26" t="s">
        <v>7</v>
      </c>
      <c r="Y10" s="27" t="s">
        <v>8</v>
      </c>
      <c r="Z10" s="28" t="s">
        <v>9</v>
      </c>
      <c r="AA10" s="28" t="s">
        <v>10</v>
      </c>
      <c r="AB10" s="29" t="s">
        <v>11</v>
      </c>
      <c r="AC10" s="30" t="s">
        <v>1</v>
      </c>
      <c r="AD10" s="32" t="s">
        <v>2</v>
      </c>
      <c r="AE10" s="22"/>
    </row>
    <row r="11" spans="1:36" ht="18" customHeight="1">
      <c r="A11" s="72" t="s">
        <v>18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22"/>
      <c r="AJ11" s="19"/>
    </row>
    <row r="12" spans="1:31" ht="17.25" customHeight="1">
      <c r="A12" s="33">
        <v>1</v>
      </c>
      <c r="B12" s="34" t="s">
        <v>72</v>
      </c>
      <c r="C12" s="33">
        <f>SUM(P12,W12,AD12)</f>
        <v>3</v>
      </c>
      <c r="D12" s="33">
        <f>SUM(E12:I12)</f>
        <v>45</v>
      </c>
      <c r="E12" s="33">
        <f aca="true" t="shared" si="0" ref="E12:I20">SUM(J12,Q12,X12)</f>
        <v>30</v>
      </c>
      <c r="F12" s="33">
        <f t="shared" si="0"/>
        <v>0</v>
      </c>
      <c r="G12" s="33">
        <f t="shared" si="0"/>
        <v>0</v>
      </c>
      <c r="H12" s="33">
        <f t="shared" si="0"/>
        <v>15</v>
      </c>
      <c r="I12" s="33">
        <f t="shared" si="0"/>
        <v>0</v>
      </c>
      <c r="J12" s="33">
        <v>30</v>
      </c>
      <c r="K12" s="33"/>
      <c r="L12" s="33"/>
      <c r="M12" s="33">
        <v>15</v>
      </c>
      <c r="N12" s="33"/>
      <c r="O12" s="33" t="s">
        <v>31</v>
      </c>
      <c r="P12" s="33">
        <v>3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22"/>
    </row>
    <row r="13" spans="1:31" ht="17.25" customHeight="1">
      <c r="A13" s="33">
        <v>2</v>
      </c>
      <c r="B13" s="34" t="s">
        <v>64</v>
      </c>
      <c r="C13" s="33">
        <f aca="true" t="shared" si="1" ref="C13:C24">SUM(P13,W13,AD13)</f>
        <v>1</v>
      </c>
      <c r="D13" s="33">
        <f>SUM(E13:I13)</f>
        <v>15</v>
      </c>
      <c r="E13" s="33">
        <f t="shared" si="0"/>
        <v>0</v>
      </c>
      <c r="F13" s="33">
        <f t="shared" si="0"/>
        <v>0</v>
      </c>
      <c r="G13" s="33">
        <f t="shared" si="0"/>
        <v>0</v>
      </c>
      <c r="H13" s="33">
        <f t="shared" si="0"/>
        <v>15</v>
      </c>
      <c r="I13" s="33">
        <f t="shared" si="0"/>
        <v>0</v>
      </c>
      <c r="J13" s="33"/>
      <c r="K13" s="33"/>
      <c r="L13" s="33"/>
      <c r="M13" s="33">
        <v>15</v>
      </c>
      <c r="N13" s="33"/>
      <c r="O13" s="33" t="s">
        <v>32</v>
      </c>
      <c r="P13" s="33">
        <v>1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22"/>
    </row>
    <row r="14" spans="1:31" ht="17.25" customHeight="1">
      <c r="A14" s="33">
        <v>3</v>
      </c>
      <c r="B14" s="34" t="s">
        <v>73</v>
      </c>
      <c r="C14" s="33">
        <f>SUM(P14,W14,AD14)</f>
        <v>4</v>
      </c>
      <c r="D14" s="33">
        <f>SUM(E14:I14)</f>
        <v>60</v>
      </c>
      <c r="E14" s="33">
        <f t="shared" si="0"/>
        <v>15</v>
      </c>
      <c r="F14" s="33">
        <f t="shared" si="0"/>
        <v>0</v>
      </c>
      <c r="G14" s="33">
        <f t="shared" si="0"/>
        <v>45</v>
      </c>
      <c r="H14" s="33">
        <f t="shared" si="0"/>
        <v>0</v>
      </c>
      <c r="I14" s="33">
        <f t="shared" si="0"/>
        <v>0</v>
      </c>
      <c r="J14" s="33">
        <v>15</v>
      </c>
      <c r="K14" s="33"/>
      <c r="L14" s="33">
        <v>45</v>
      </c>
      <c r="M14" s="33"/>
      <c r="N14" s="33"/>
      <c r="O14" s="33" t="s">
        <v>31</v>
      </c>
      <c r="P14" s="33">
        <v>4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22"/>
    </row>
    <row r="15" spans="1:31" ht="17.25" customHeight="1">
      <c r="A15" s="33">
        <v>4</v>
      </c>
      <c r="B15" s="34" t="s">
        <v>29</v>
      </c>
      <c r="C15" s="33">
        <f t="shared" si="1"/>
        <v>1</v>
      </c>
      <c r="D15" s="33">
        <f aca="true" t="shared" si="2" ref="D15:D24">SUM(E15:I15)</f>
        <v>15</v>
      </c>
      <c r="E15" s="33">
        <f t="shared" si="0"/>
        <v>15</v>
      </c>
      <c r="F15" s="33">
        <f t="shared" si="0"/>
        <v>0</v>
      </c>
      <c r="G15" s="33">
        <f t="shared" si="0"/>
        <v>0</v>
      </c>
      <c r="H15" s="33">
        <f t="shared" si="0"/>
        <v>0</v>
      </c>
      <c r="I15" s="33">
        <f t="shared" si="0"/>
        <v>0</v>
      </c>
      <c r="J15" s="33">
        <v>15</v>
      </c>
      <c r="K15" s="33"/>
      <c r="L15" s="33"/>
      <c r="M15" s="33"/>
      <c r="N15" s="33"/>
      <c r="O15" s="33" t="s">
        <v>32</v>
      </c>
      <c r="P15" s="33">
        <v>1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22"/>
    </row>
    <row r="16" spans="1:31" ht="17.25" customHeight="1">
      <c r="A16" s="33">
        <v>5</v>
      </c>
      <c r="B16" s="34" t="s">
        <v>30</v>
      </c>
      <c r="C16" s="33">
        <f t="shared" si="1"/>
        <v>3</v>
      </c>
      <c r="D16" s="33">
        <f t="shared" si="2"/>
        <v>45</v>
      </c>
      <c r="E16" s="33">
        <f t="shared" si="0"/>
        <v>15</v>
      </c>
      <c r="F16" s="33">
        <f t="shared" si="0"/>
        <v>0</v>
      </c>
      <c r="G16" s="33">
        <f t="shared" si="0"/>
        <v>30</v>
      </c>
      <c r="H16" s="33">
        <f t="shared" si="0"/>
        <v>0</v>
      </c>
      <c r="I16" s="33">
        <f t="shared" si="0"/>
        <v>0</v>
      </c>
      <c r="J16" s="33">
        <v>15</v>
      </c>
      <c r="K16" s="33"/>
      <c r="L16" s="33">
        <v>30</v>
      </c>
      <c r="M16" s="33"/>
      <c r="N16" s="33"/>
      <c r="O16" s="33" t="s">
        <v>31</v>
      </c>
      <c r="P16" s="33">
        <v>3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22"/>
    </row>
    <row r="17" spans="1:31" ht="17.25" customHeight="1">
      <c r="A17" s="33">
        <v>6</v>
      </c>
      <c r="B17" s="34" t="s">
        <v>82</v>
      </c>
      <c r="C17" s="33">
        <f t="shared" si="1"/>
        <v>1</v>
      </c>
      <c r="D17" s="33">
        <f>SUM(E17:I17)</f>
        <v>15</v>
      </c>
      <c r="E17" s="33">
        <f>SUM(J17,Q17,X17)</f>
        <v>15</v>
      </c>
      <c r="F17" s="33">
        <f>SUM(K17,R17,Y17)</f>
        <v>0</v>
      </c>
      <c r="G17" s="33">
        <f>SUM(L17,S17,Z17)</f>
        <v>0</v>
      </c>
      <c r="H17" s="33">
        <f>SUM(M17,T17,AA17)</f>
        <v>0</v>
      </c>
      <c r="I17" s="33">
        <f>SUM(N17,U17,AB17)</f>
        <v>0</v>
      </c>
      <c r="J17" s="33">
        <v>15</v>
      </c>
      <c r="K17" s="33"/>
      <c r="L17" s="33"/>
      <c r="M17" s="33"/>
      <c r="N17" s="33"/>
      <c r="O17" s="33" t="s">
        <v>32</v>
      </c>
      <c r="P17" s="33">
        <v>1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22"/>
    </row>
    <row r="18" spans="1:31" ht="17.25" customHeight="1">
      <c r="A18" s="33">
        <v>7</v>
      </c>
      <c r="B18" s="34" t="s">
        <v>58</v>
      </c>
      <c r="C18" s="33">
        <f t="shared" si="1"/>
        <v>6</v>
      </c>
      <c r="D18" s="33">
        <f t="shared" si="2"/>
        <v>90</v>
      </c>
      <c r="E18" s="33">
        <f t="shared" si="0"/>
        <v>30</v>
      </c>
      <c r="F18" s="33">
        <f t="shared" si="0"/>
        <v>0</v>
      </c>
      <c r="G18" s="33">
        <f t="shared" si="0"/>
        <v>60</v>
      </c>
      <c r="H18" s="33">
        <f t="shared" si="0"/>
        <v>0</v>
      </c>
      <c r="I18" s="33">
        <f t="shared" si="0"/>
        <v>0</v>
      </c>
      <c r="J18" s="33">
        <v>20</v>
      </c>
      <c r="K18" s="33"/>
      <c r="L18" s="33">
        <v>30</v>
      </c>
      <c r="M18" s="33"/>
      <c r="N18" s="33"/>
      <c r="O18" s="33" t="s">
        <v>32</v>
      </c>
      <c r="P18" s="33">
        <v>3</v>
      </c>
      <c r="Q18" s="33">
        <v>10</v>
      </c>
      <c r="R18" s="33"/>
      <c r="S18" s="33">
        <v>30</v>
      </c>
      <c r="T18" s="33"/>
      <c r="U18" s="33"/>
      <c r="V18" s="33" t="s">
        <v>32</v>
      </c>
      <c r="W18" s="33">
        <v>3</v>
      </c>
      <c r="X18" s="33"/>
      <c r="Y18" s="33"/>
      <c r="Z18" s="33"/>
      <c r="AA18" s="33"/>
      <c r="AB18" s="33"/>
      <c r="AC18" s="33"/>
      <c r="AD18" s="33"/>
      <c r="AE18" s="22"/>
    </row>
    <row r="19" spans="1:31" ht="17.25" customHeight="1">
      <c r="A19" s="33">
        <v>8</v>
      </c>
      <c r="B19" s="35" t="s">
        <v>81</v>
      </c>
      <c r="C19" s="33">
        <f>SUM(P19,W19,AD19)</f>
        <v>4</v>
      </c>
      <c r="D19" s="33">
        <f>SUM(E19:I19)</f>
        <v>60</v>
      </c>
      <c r="E19" s="33">
        <f t="shared" si="0"/>
        <v>15</v>
      </c>
      <c r="F19" s="33">
        <f t="shared" si="0"/>
        <v>0</v>
      </c>
      <c r="G19" s="33">
        <f t="shared" si="0"/>
        <v>45</v>
      </c>
      <c r="H19" s="33">
        <f t="shared" si="0"/>
        <v>0</v>
      </c>
      <c r="I19" s="33">
        <f t="shared" si="0"/>
        <v>0</v>
      </c>
      <c r="J19" s="33">
        <v>15</v>
      </c>
      <c r="K19" s="33"/>
      <c r="L19" s="33"/>
      <c r="M19" s="33"/>
      <c r="N19" s="33"/>
      <c r="O19" s="33" t="s">
        <v>32</v>
      </c>
      <c r="P19" s="33">
        <v>1</v>
      </c>
      <c r="Q19" s="33"/>
      <c r="R19" s="33"/>
      <c r="S19" s="33">
        <v>45</v>
      </c>
      <c r="T19" s="33"/>
      <c r="U19" s="33"/>
      <c r="V19" s="33" t="s">
        <v>31</v>
      </c>
      <c r="W19" s="33">
        <v>3</v>
      </c>
      <c r="X19" s="33"/>
      <c r="Y19" s="33"/>
      <c r="Z19" s="33"/>
      <c r="AA19" s="33"/>
      <c r="AB19" s="33"/>
      <c r="AC19" s="33"/>
      <c r="AD19" s="33"/>
      <c r="AE19" s="22"/>
    </row>
    <row r="20" spans="1:31" ht="17.25" customHeight="1">
      <c r="A20" s="33">
        <v>9</v>
      </c>
      <c r="B20" s="34" t="s">
        <v>83</v>
      </c>
      <c r="C20" s="33">
        <f>SUM(P20,W20,AD20)</f>
        <v>2</v>
      </c>
      <c r="D20" s="33">
        <f>SUM(E20:I20)</f>
        <v>30</v>
      </c>
      <c r="E20" s="33">
        <f t="shared" si="0"/>
        <v>0</v>
      </c>
      <c r="F20" s="33">
        <f t="shared" si="0"/>
        <v>0</v>
      </c>
      <c r="G20" s="33">
        <f t="shared" si="0"/>
        <v>30</v>
      </c>
      <c r="H20" s="33">
        <f t="shared" si="0"/>
        <v>0</v>
      </c>
      <c r="I20" s="33">
        <f t="shared" si="0"/>
        <v>0</v>
      </c>
      <c r="J20" s="33"/>
      <c r="K20" s="33"/>
      <c r="L20" s="33"/>
      <c r="M20" s="33"/>
      <c r="N20" s="33"/>
      <c r="O20" s="33"/>
      <c r="P20" s="33"/>
      <c r="Q20" s="33"/>
      <c r="R20" s="33"/>
      <c r="S20" s="33">
        <v>30</v>
      </c>
      <c r="T20" s="33"/>
      <c r="U20" s="33"/>
      <c r="V20" s="33" t="s">
        <v>32</v>
      </c>
      <c r="W20" s="33">
        <v>2</v>
      </c>
      <c r="X20" s="33"/>
      <c r="Y20" s="33"/>
      <c r="Z20" s="33"/>
      <c r="AA20" s="33"/>
      <c r="AB20" s="33"/>
      <c r="AC20" s="33"/>
      <c r="AD20" s="33"/>
      <c r="AE20" s="22"/>
    </row>
    <row r="21" spans="1:31" ht="17.25" customHeight="1">
      <c r="A21" s="33">
        <v>10</v>
      </c>
      <c r="B21" s="34" t="s">
        <v>61</v>
      </c>
      <c r="C21" s="33">
        <f>SUM(P21,W21,AD21)</f>
        <v>2</v>
      </c>
      <c r="D21" s="33">
        <f>SUM(E21:I21)</f>
        <v>30</v>
      </c>
      <c r="E21" s="33">
        <f aca="true" t="shared" si="3" ref="E21:I22">SUM(J21,Q21,X21)</f>
        <v>15</v>
      </c>
      <c r="F21" s="33">
        <f t="shared" si="3"/>
        <v>0</v>
      </c>
      <c r="G21" s="33">
        <f t="shared" si="3"/>
        <v>0</v>
      </c>
      <c r="H21" s="33">
        <f t="shared" si="3"/>
        <v>15</v>
      </c>
      <c r="I21" s="33">
        <f t="shared" si="3"/>
        <v>0</v>
      </c>
      <c r="J21" s="33"/>
      <c r="K21" s="33"/>
      <c r="L21" s="33"/>
      <c r="M21" s="33"/>
      <c r="N21" s="33"/>
      <c r="O21" s="33"/>
      <c r="P21" s="33"/>
      <c r="Q21" s="33">
        <v>15</v>
      </c>
      <c r="R21" s="33"/>
      <c r="S21" s="33"/>
      <c r="T21" s="33">
        <v>15</v>
      </c>
      <c r="U21" s="33"/>
      <c r="V21" s="33" t="s">
        <v>32</v>
      </c>
      <c r="W21" s="33">
        <v>2</v>
      </c>
      <c r="X21" s="33"/>
      <c r="Y21" s="33"/>
      <c r="Z21" s="33"/>
      <c r="AA21" s="33"/>
      <c r="AB21" s="33"/>
      <c r="AC21" s="33"/>
      <c r="AD21" s="33"/>
      <c r="AE21" s="22"/>
    </row>
    <row r="22" spans="1:31" ht="17.25" customHeight="1">
      <c r="A22" s="33">
        <v>11</v>
      </c>
      <c r="B22" s="34" t="s">
        <v>47</v>
      </c>
      <c r="C22" s="33">
        <f>SUM(P22,W22,AD22)</f>
        <v>2</v>
      </c>
      <c r="D22" s="33">
        <f>SUM(E22:I22)</f>
        <v>30</v>
      </c>
      <c r="E22" s="33">
        <f t="shared" si="3"/>
        <v>30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/>
      <c r="K22" s="33"/>
      <c r="L22" s="33"/>
      <c r="M22" s="33"/>
      <c r="N22" s="33"/>
      <c r="O22" s="33"/>
      <c r="P22" s="33"/>
      <c r="Q22" s="33">
        <v>30</v>
      </c>
      <c r="R22" s="33"/>
      <c r="S22" s="33"/>
      <c r="T22" s="33"/>
      <c r="U22" s="33"/>
      <c r="V22" s="33" t="s">
        <v>31</v>
      </c>
      <c r="W22" s="33">
        <v>2</v>
      </c>
      <c r="X22" s="33"/>
      <c r="Y22" s="33"/>
      <c r="Z22" s="33"/>
      <c r="AA22" s="33"/>
      <c r="AB22" s="33"/>
      <c r="AC22" s="33"/>
      <c r="AD22" s="33"/>
      <c r="AE22" s="22"/>
    </row>
    <row r="23" spans="1:31" ht="17.25" customHeight="1">
      <c r="A23" s="33">
        <v>12</v>
      </c>
      <c r="B23" s="34" t="s">
        <v>71</v>
      </c>
      <c r="C23" s="33">
        <f t="shared" si="1"/>
        <v>2</v>
      </c>
      <c r="D23" s="33">
        <f t="shared" si="2"/>
        <v>30</v>
      </c>
      <c r="E23" s="33">
        <f aca="true" t="shared" si="4" ref="E23:I27">SUM(J23,Q23,X23)</f>
        <v>15</v>
      </c>
      <c r="F23" s="33">
        <f t="shared" si="4"/>
        <v>0</v>
      </c>
      <c r="G23" s="33">
        <f t="shared" si="4"/>
        <v>15</v>
      </c>
      <c r="H23" s="33">
        <f t="shared" si="4"/>
        <v>0</v>
      </c>
      <c r="I23" s="33">
        <f t="shared" si="4"/>
        <v>0</v>
      </c>
      <c r="J23" s="33"/>
      <c r="K23" s="33"/>
      <c r="L23" s="33"/>
      <c r="M23" s="33"/>
      <c r="N23" s="33"/>
      <c r="O23" s="33"/>
      <c r="P23" s="33"/>
      <c r="Q23" s="33">
        <v>15</v>
      </c>
      <c r="R23" s="33"/>
      <c r="S23" s="33">
        <v>15</v>
      </c>
      <c r="T23" s="33"/>
      <c r="U23" s="33"/>
      <c r="V23" s="33" t="s">
        <v>31</v>
      </c>
      <c r="W23" s="33">
        <v>2</v>
      </c>
      <c r="X23" s="33"/>
      <c r="Y23" s="33"/>
      <c r="Z23" s="33"/>
      <c r="AA23" s="33"/>
      <c r="AB23" s="33"/>
      <c r="AC23" s="33"/>
      <c r="AD23" s="33"/>
      <c r="AE23" s="22"/>
    </row>
    <row r="24" spans="1:31" ht="17.25" customHeight="1">
      <c r="A24" s="33">
        <v>13</v>
      </c>
      <c r="B24" s="34" t="s">
        <v>74</v>
      </c>
      <c r="C24" s="33">
        <f t="shared" si="1"/>
        <v>2</v>
      </c>
      <c r="D24" s="33">
        <f t="shared" si="2"/>
        <v>30</v>
      </c>
      <c r="E24" s="33">
        <f t="shared" si="4"/>
        <v>30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/>
      <c r="K24" s="33"/>
      <c r="L24" s="33"/>
      <c r="M24" s="33"/>
      <c r="N24" s="33"/>
      <c r="O24" s="33"/>
      <c r="P24" s="33"/>
      <c r="Q24" s="33">
        <v>30</v>
      </c>
      <c r="R24" s="33"/>
      <c r="S24" s="33"/>
      <c r="T24" s="33"/>
      <c r="U24" s="33"/>
      <c r="V24" s="33" t="s">
        <v>32</v>
      </c>
      <c r="W24" s="33">
        <v>2</v>
      </c>
      <c r="X24" s="33"/>
      <c r="Y24" s="33"/>
      <c r="Z24" s="33"/>
      <c r="AA24" s="33"/>
      <c r="AB24" s="33"/>
      <c r="AC24" s="33"/>
      <c r="AD24" s="33"/>
      <c r="AE24" s="22"/>
    </row>
    <row r="25" spans="1:31" ht="17.25" customHeight="1">
      <c r="A25" s="33">
        <v>14</v>
      </c>
      <c r="B25" s="34" t="s">
        <v>59</v>
      </c>
      <c r="C25" s="33">
        <f>SUM(P25,W25,AD25)</f>
        <v>1</v>
      </c>
      <c r="D25" s="33">
        <f>SUM(E25:I25)</f>
        <v>15</v>
      </c>
      <c r="E25" s="33">
        <f t="shared" si="4"/>
        <v>0</v>
      </c>
      <c r="F25" s="33">
        <f t="shared" si="4"/>
        <v>0</v>
      </c>
      <c r="G25" s="33">
        <f t="shared" si="4"/>
        <v>15</v>
      </c>
      <c r="H25" s="33">
        <f t="shared" si="4"/>
        <v>0</v>
      </c>
      <c r="I25" s="33">
        <f t="shared" si="4"/>
        <v>0</v>
      </c>
      <c r="J25" s="33"/>
      <c r="K25" s="33"/>
      <c r="L25" s="33"/>
      <c r="M25" s="33"/>
      <c r="N25" s="33"/>
      <c r="O25" s="33"/>
      <c r="P25" s="33"/>
      <c r="Q25" s="33"/>
      <c r="R25" s="33"/>
      <c r="S25" s="33">
        <v>15</v>
      </c>
      <c r="T25" s="33"/>
      <c r="U25" s="33"/>
      <c r="V25" s="33"/>
      <c r="W25" s="33">
        <v>1</v>
      </c>
      <c r="X25" s="33"/>
      <c r="Y25" s="33"/>
      <c r="Z25" s="33"/>
      <c r="AA25" s="33"/>
      <c r="AB25" s="33"/>
      <c r="AC25" s="33"/>
      <c r="AD25" s="33"/>
      <c r="AE25" s="22"/>
    </row>
    <row r="26" spans="1:31" ht="17.25" customHeight="1">
      <c r="A26" s="33">
        <v>15</v>
      </c>
      <c r="B26" s="34" t="s">
        <v>63</v>
      </c>
      <c r="C26" s="33">
        <f>SUM(P26,W26,AD26)</f>
        <v>1</v>
      </c>
      <c r="D26" s="33">
        <f>SUM(E26:I26)</f>
        <v>30</v>
      </c>
      <c r="E26" s="33">
        <f t="shared" si="4"/>
        <v>30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>
        <v>30</v>
      </c>
      <c r="Y26" s="33"/>
      <c r="Z26" s="33"/>
      <c r="AA26" s="33"/>
      <c r="AB26" s="33"/>
      <c r="AC26" s="33" t="s">
        <v>32</v>
      </c>
      <c r="AD26" s="33">
        <v>1</v>
      </c>
      <c r="AE26" s="22"/>
    </row>
    <row r="27" spans="1:49" s="14" customFormat="1" ht="17.25" customHeight="1">
      <c r="A27" s="33">
        <v>16</v>
      </c>
      <c r="B27" s="34" t="s">
        <v>69</v>
      </c>
      <c r="C27" s="33">
        <f>SUM(P27,W27,AD27)</f>
        <v>3</v>
      </c>
      <c r="D27" s="33">
        <f>SUM(E27:I27)</f>
        <v>60</v>
      </c>
      <c r="E27" s="33">
        <f t="shared" si="4"/>
        <v>35</v>
      </c>
      <c r="F27" s="33">
        <f t="shared" si="4"/>
        <v>0</v>
      </c>
      <c r="G27" s="33">
        <f t="shared" si="4"/>
        <v>15</v>
      </c>
      <c r="H27" s="33">
        <f t="shared" si="4"/>
        <v>10</v>
      </c>
      <c r="I27" s="33">
        <f t="shared" si="4"/>
        <v>0</v>
      </c>
      <c r="J27" s="33">
        <v>15</v>
      </c>
      <c r="K27" s="33"/>
      <c r="L27" s="33"/>
      <c r="M27" s="33"/>
      <c r="N27" s="33"/>
      <c r="O27" s="33" t="s">
        <v>32</v>
      </c>
      <c r="P27" s="33">
        <v>1</v>
      </c>
      <c r="Q27" s="33"/>
      <c r="R27" s="33"/>
      <c r="S27" s="33"/>
      <c r="T27" s="33"/>
      <c r="U27" s="33"/>
      <c r="V27" s="33"/>
      <c r="W27" s="33"/>
      <c r="X27" s="33">
        <v>20</v>
      </c>
      <c r="Y27" s="33"/>
      <c r="Z27" s="33">
        <v>15</v>
      </c>
      <c r="AA27" s="33">
        <v>10</v>
      </c>
      <c r="AB27" s="33"/>
      <c r="AC27" s="33" t="s">
        <v>32</v>
      </c>
      <c r="AD27" s="33">
        <v>2</v>
      </c>
      <c r="AE27" s="22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  <c r="AQ27" s="18"/>
      <c r="AR27" s="18"/>
      <c r="AS27" s="18"/>
      <c r="AT27" s="18"/>
      <c r="AU27" s="18"/>
      <c r="AV27" s="18"/>
      <c r="AW27" s="18"/>
    </row>
    <row r="28" spans="1:31" ht="17.25" customHeight="1">
      <c r="A28" s="48" t="s">
        <v>17</v>
      </c>
      <c r="B28" s="48"/>
      <c r="C28" s="36">
        <f>SUM(C12:C27)</f>
        <v>38</v>
      </c>
      <c r="D28" s="36">
        <f aca="true" t="shared" si="5" ref="D28:AD28">SUM(D12:D27)</f>
        <v>600</v>
      </c>
      <c r="E28" s="36">
        <f t="shared" si="5"/>
        <v>290</v>
      </c>
      <c r="F28" s="36">
        <f t="shared" si="5"/>
        <v>0</v>
      </c>
      <c r="G28" s="36">
        <f t="shared" si="5"/>
        <v>255</v>
      </c>
      <c r="H28" s="36">
        <f t="shared" si="5"/>
        <v>55</v>
      </c>
      <c r="I28" s="36">
        <f t="shared" si="5"/>
        <v>0</v>
      </c>
      <c r="J28" s="36">
        <f t="shared" si="5"/>
        <v>140</v>
      </c>
      <c r="K28" s="36">
        <f t="shared" si="5"/>
        <v>0</v>
      </c>
      <c r="L28" s="36">
        <f t="shared" si="5"/>
        <v>105</v>
      </c>
      <c r="M28" s="36">
        <f t="shared" si="5"/>
        <v>30</v>
      </c>
      <c r="N28" s="36">
        <f t="shared" si="5"/>
        <v>0</v>
      </c>
      <c r="O28" s="36">
        <f t="shared" si="5"/>
        <v>0</v>
      </c>
      <c r="P28" s="36">
        <f t="shared" si="5"/>
        <v>18</v>
      </c>
      <c r="Q28" s="36">
        <f t="shared" si="5"/>
        <v>100</v>
      </c>
      <c r="R28" s="36">
        <f t="shared" si="5"/>
        <v>0</v>
      </c>
      <c r="S28" s="36">
        <f t="shared" si="5"/>
        <v>135</v>
      </c>
      <c r="T28" s="36">
        <f t="shared" si="5"/>
        <v>15</v>
      </c>
      <c r="U28" s="36">
        <f t="shared" si="5"/>
        <v>0</v>
      </c>
      <c r="V28" s="36">
        <f t="shared" si="5"/>
        <v>0</v>
      </c>
      <c r="W28" s="36">
        <f t="shared" si="5"/>
        <v>17</v>
      </c>
      <c r="X28" s="36">
        <f t="shared" si="5"/>
        <v>50</v>
      </c>
      <c r="Y28" s="36">
        <f t="shared" si="5"/>
        <v>0</v>
      </c>
      <c r="Z28" s="36">
        <f t="shared" si="5"/>
        <v>15</v>
      </c>
      <c r="AA28" s="36">
        <f t="shared" si="5"/>
        <v>10</v>
      </c>
      <c r="AB28" s="36">
        <f t="shared" si="5"/>
        <v>0</v>
      </c>
      <c r="AC28" s="36">
        <f t="shared" si="5"/>
        <v>0</v>
      </c>
      <c r="AD28" s="36">
        <f t="shared" si="5"/>
        <v>3</v>
      </c>
      <c r="AE28" s="22"/>
    </row>
    <row r="29" spans="1:31" ht="17.25" customHeight="1">
      <c r="A29" s="47" t="s">
        <v>85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22"/>
    </row>
    <row r="30" spans="1:31" ht="17.25" customHeight="1">
      <c r="A30" s="33">
        <v>17</v>
      </c>
      <c r="B30" s="34" t="s">
        <v>62</v>
      </c>
      <c r="C30" s="33">
        <f aca="true" t="shared" si="6" ref="C30:C37">SUM(P30,W30,AD30)</f>
        <v>1</v>
      </c>
      <c r="D30" s="33">
        <f aca="true" t="shared" si="7" ref="D30:D37">SUM(E30:I30)</f>
        <v>15</v>
      </c>
      <c r="E30" s="33">
        <f aca="true" t="shared" si="8" ref="E30:I37">SUM(J30,Q30,X30)</f>
        <v>15</v>
      </c>
      <c r="F30" s="33">
        <f t="shared" si="8"/>
        <v>0</v>
      </c>
      <c r="G30" s="33">
        <f t="shared" si="8"/>
        <v>0</v>
      </c>
      <c r="H30" s="33">
        <f t="shared" si="8"/>
        <v>0</v>
      </c>
      <c r="I30" s="33">
        <f t="shared" si="8"/>
        <v>0</v>
      </c>
      <c r="J30" s="33">
        <v>15</v>
      </c>
      <c r="K30" s="33"/>
      <c r="L30" s="33"/>
      <c r="M30" s="33"/>
      <c r="N30" s="33"/>
      <c r="O30" s="33" t="s">
        <v>32</v>
      </c>
      <c r="P30" s="33">
        <v>1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22"/>
    </row>
    <row r="31" spans="1:31" ht="17.25" customHeight="1">
      <c r="A31" s="33">
        <v>18</v>
      </c>
      <c r="B31" s="34" t="s">
        <v>41</v>
      </c>
      <c r="C31" s="33">
        <f t="shared" si="6"/>
        <v>1</v>
      </c>
      <c r="D31" s="33">
        <f t="shared" si="7"/>
        <v>15</v>
      </c>
      <c r="E31" s="33">
        <f t="shared" si="8"/>
        <v>15</v>
      </c>
      <c r="F31" s="33">
        <f t="shared" si="8"/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v>15</v>
      </c>
      <c r="K31" s="33"/>
      <c r="L31" s="33"/>
      <c r="M31" s="33"/>
      <c r="N31" s="33"/>
      <c r="O31" s="33" t="s">
        <v>32</v>
      </c>
      <c r="P31" s="33">
        <v>1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22"/>
    </row>
    <row r="32" spans="1:31" ht="17.25" customHeight="1">
      <c r="A32" s="33">
        <v>19</v>
      </c>
      <c r="B32" s="34" t="s">
        <v>44</v>
      </c>
      <c r="C32" s="33">
        <f t="shared" si="6"/>
        <v>1</v>
      </c>
      <c r="D32" s="33">
        <f t="shared" si="7"/>
        <v>15</v>
      </c>
      <c r="E32" s="33">
        <f t="shared" si="8"/>
        <v>15</v>
      </c>
      <c r="F32" s="33">
        <f t="shared" si="8"/>
        <v>0</v>
      </c>
      <c r="G32" s="33">
        <f t="shared" si="8"/>
        <v>0</v>
      </c>
      <c r="H32" s="33">
        <f t="shared" si="8"/>
        <v>0</v>
      </c>
      <c r="I32" s="33">
        <f t="shared" si="8"/>
        <v>0</v>
      </c>
      <c r="J32" s="33">
        <v>15</v>
      </c>
      <c r="K32" s="33"/>
      <c r="L32" s="33"/>
      <c r="M32" s="33"/>
      <c r="N32" s="33"/>
      <c r="O32" s="33" t="s">
        <v>32</v>
      </c>
      <c r="P32" s="33">
        <v>1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22"/>
    </row>
    <row r="33" spans="1:31" ht="17.25" customHeight="1">
      <c r="A33" s="33">
        <v>20</v>
      </c>
      <c r="B33" s="34" t="s">
        <v>43</v>
      </c>
      <c r="C33" s="33">
        <f>SUM(P33,W33,AD33)</f>
        <v>1</v>
      </c>
      <c r="D33" s="33">
        <f>SUM(E33:I33)</f>
        <v>15</v>
      </c>
      <c r="E33" s="33">
        <f>SUM(J33,Q33,X33)</f>
        <v>15</v>
      </c>
      <c r="F33" s="33">
        <f>SUM(K33,R33,Y33)</f>
        <v>0</v>
      </c>
      <c r="G33" s="33">
        <f>SUM(L33,S33,Z33)</f>
        <v>0</v>
      </c>
      <c r="H33" s="33">
        <f>SUM(M33,T33,AA33)</f>
        <v>0</v>
      </c>
      <c r="I33" s="33">
        <f>SUM(N33,U33,AB33)</f>
        <v>0</v>
      </c>
      <c r="J33" s="33">
        <v>15</v>
      </c>
      <c r="K33" s="33"/>
      <c r="L33" s="33"/>
      <c r="M33" s="33"/>
      <c r="N33" s="33"/>
      <c r="O33" s="33" t="s">
        <v>32</v>
      </c>
      <c r="P33" s="33">
        <v>1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22"/>
    </row>
    <row r="34" spans="1:41" s="18" customFormat="1" ht="21" customHeight="1">
      <c r="A34" s="45">
        <v>21</v>
      </c>
      <c r="B34" s="44" t="s">
        <v>91</v>
      </c>
      <c r="C34" s="45">
        <f>SUM(P34,W34,AD34)</f>
        <v>2</v>
      </c>
      <c r="D34" s="45">
        <f>SUM(E34:I34)</f>
        <v>30</v>
      </c>
      <c r="E34" s="45">
        <f aca="true" t="shared" si="9" ref="E34:I36">SUM(J34,Q34,X34)</f>
        <v>30</v>
      </c>
      <c r="F34" s="45">
        <f t="shared" si="9"/>
        <v>0</v>
      </c>
      <c r="G34" s="45">
        <f t="shared" si="9"/>
        <v>0</v>
      </c>
      <c r="H34" s="45">
        <f t="shared" si="9"/>
        <v>0</v>
      </c>
      <c r="I34" s="45">
        <f t="shared" si="9"/>
        <v>0</v>
      </c>
      <c r="J34" s="45"/>
      <c r="K34" s="45"/>
      <c r="L34" s="45"/>
      <c r="M34" s="45"/>
      <c r="N34" s="45"/>
      <c r="O34" s="45"/>
      <c r="P34" s="45"/>
      <c r="Q34" s="45">
        <v>30</v>
      </c>
      <c r="R34" s="45"/>
      <c r="S34" s="45"/>
      <c r="T34" s="45"/>
      <c r="U34" s="45"/>
      <c r="V34" s="45" t="s">
        <v>32</v>
      </c>
      <c r="W34" s="45">
        <v>2</v>
      </c>
      <c r="X34" s="45"/>
      <c r="Y34" s="45"/>
      <c r="Z34" s="45"/>
      <c r="AA34" s="45"/>
      <c r="AB34" s="45"/>
      <c r="AC34" s="45"/>
      <c r="AD34" s="45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s="18" customFormat="1" ht="18" customHeight="1">
      <c r="A35" s="45">
        <v>22</v>
      </c>
      <c r="B35" s="44" t="s">
        <v>92</v>
      </c>
      <c r="C35" s="45">
        <f>SUM(P35,W35,AD35)</f>
        <v>2</v>
      </c>
      <c r="D35" s="45">
        <f>SUM(E35:I35)</f>
        <v>30</v>
      </c>
      <c r="E35" s="45">
        <f t="shared" si="9"/>
        <v>30</v>
      </c>
      <c r="F35" s="45">
        <f t="shared" si="9"/>
        <v>0</v>
      </c>
      <c r="G35" s="45">
        <f t="shared" si="9"/>
        <v>0</v>
      </c>
      <c r="H35" s="45">
        <f t="shared" si="9"/>
        <v>0</v>
      </c>
      <c r="I35" s="45">
        <f t="shared" si="9"/>
        <v>0</v>
      </c>
      <c r="J35" s="45">
        <v>30</v>
      </c>
      <c r="K35" s="45"/>
      <c r="L35" s="45"/>
      <c r="M35" s="45"/>
      <c r="N35" s="45"/>
      <c r="O35" s="45" t="s">
        <v>32</v>
      </c>
      <c r="P35" s="45">
        <v>2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31" ht="17.25" customHeight="1">
      <c r="A36" s="33">
        <v>23</v>
      </c>
      <c r="B36" s="34" t="s">
        <v>87</v>
      </c>
      <c r="C36" s="33">
        <f>SUM(P36,W36,AD36)</f>
        <v>1</v>
      </c>
      <c r="D36" s="33">
        <f>SUM(E36:I36)</f>
        <v>15</v>
      </c>
      <c r="E36" s="33">
        <f t="shared" si="9"/>
        <v>15</v>
      </c>
      <c r="F36" s="33">
        <f t="shared" si="9"/>
        <v>0</v>
      </c>
      <c r="G36" s="33">
        <f t="shared" si="9"/>
        <v>0</v>
      </c>
      <c r="H36" s="33">
        <f t="shared" si="9"/>
        <v>0</v>
      </c>
      <c r="I36" s="33">
        <f t="shared" si="9"/>
        <v>0</v>
      </c>
      <c r="J36" s="33"/>
      <c r="K36" s="33"/>
      <c r="L36" s="33"/>
      <c r="M36" s="33"/>
      <c r="N36" s="33"/>
      <c r="O36" s="33"/>
      <c r="P36" s="33"/>
      <c r="Q36" s="33">
        <v>15</v>
      </c>
      <c r="R36" s="33"/>
      <c r="S36" s="33"/>
      <c r="T36" s="33"/>
      <c r="U36" s="33"/>
      <c r="V36" s="33" t="s">
        <v>32</v>
      </c>
      <c r="W36" s="33">
        <v>1</v>
      </c>
      <c r="X36" s="33"/>
      <c r="Y36" s="33"/>
      <c r="Z36" s="33"/>
      <c r="AA36" s="33"/>
      <c r="AB36" s="33"/>
      <c r="AC36" s="33"/>
      <c r="AD36" s="33"/>
      <c r="AE36" s="22"/>
    </row>
    <row r="37" spans="1:31" ht="17.25" customHeight="1">
      <c r="A37" s="33">
        <v>24</v>
      </c>
      <c r="B37" s="34" t="s">
        <v>38</v>
      </c>
      <c r="C37" s="33">
        <f t="shared" si="6"/>
        <v>3</v>
      </c>
      <c r="D37" s="33">
        <f t="shared" si="7"/>
        <v>45</v>
      </c>
      <c r="E37" s="33">
        <f t="shared" si="8"/>
        <v>15</v>
      </c>
      <c r="F37" s="33">
        <f t="shared" si="8"/>
        <v>0</v>
      </c>
      <c r="G37" s="33">
        <f t="shared" si="8"/>
        <v>30</v>
      </c>
      <c r="H37" s="33">
        <f t="shared" si="8"/>
        <v>0</v>
      </c>
      <c r="I37" s="33">
        <f t="shared" si="8"/>
        <v>0</v>
      </c>
      <c r="J37" s="33"/>
      <c r="K37" s="33"/>
      <c r="L37" s="33"/>
      <c r="M37" s="33"/>
      <c r="N37" s="33"/>
      <c r="O37" s="33"/>
      <c r="P37" s="33"/>
      <c r="Q37" s="33">
        <v>15</v>
      </c>
      <c r="R37" s="33"/>
      <c r="S37" s="33">
        <v>30</v>
      </c>
      <c r="T37" s="33"/>
      <c r="U37" s="33"/>
      <c r="V37" s="33" t="s">
        <v>32</v>
      </c>
      <c r="W37" s="33">
        <v>3</v>
      </c>
      <c r="X37" s="33"/>
      <c r="Y37" s="33"/>
      <c r="Z37" s="33"/>
      <c r="AA37" s="33"/>
      <c r="AB37" s="33"/>
      <c r="AC37" s="33"/>
      <c r="AD37" s="33"/>
      <c r="AE37" s="22"/>
    </row>
    <row r="38" spans="1:31" ht="17.25" customHeight="1">
      <c r="A38" s="33">
        <v>25</v>
      </c>
      <c r="B38" s="34" t="s">
        <v>56</v>
      </c>
      <c r="C38" s="33">
        <f>SUM(P38,W38,AD38)</f>
        <v>4</v>
      </c>
      <c r="D38" s="33">
        <f>SUM(E38:I38)</f>
        <v>60</v>
      </c>
      <c r="E38" s="33">
        <f aca="true" t="shared" si="10" ref="E38:I39">SUM(J38,Q38,X38)</f>
        <v>15</v>
      </c>
      <c r="F38" s="33">
        <f t="shared" si="10"/>
        <v>0</v>
      </c>
      <c r="G38" s="33">
        <f t="shared" si="10"/>
        <v>45</v>
      </c>
      <c r="H38" s="33">
        <f t="shared" si="10"/>
        <v>0</v>
      </c>
      <c r="I38" s="33">
        <f t="shared" si="10"/>
        <v>0</v>
      </c>
      <c r="J38" s="33"/>
      <c r="K38" s="33"/>
      <c r="L38" s="33"/>
      <c r="M38" s="33"/>
      <c r="N38" s="33"/>
      <c r="O38" s="33"/>
      <c r="P38" s="33"/>
      <c r="Q38" s="33">
        <v>15</v>
      </c>
      <c r="R38" s="33"/>
      <c r="S38" s="33">
        <v>45</v>
      </c>
      <c r="T38" s="33"/>
      <c r="U38" s="33"/>
      <c r="V38" s="33" t="s">
        <v>32</v>
      </c>
      <c r="W38" s="33">
        <v>4</v>
      </c>
      <c r="X38" s="33"/>
      <c r="Y38" s="33"/>
      <c r="Z38" s="33"/>
      <c r="AA38" s="33"/>
      <c r="AB38" s="33"/>
      <c r="AC38" s="33"/>
      <c r="AD38" s="33"/>
      <c r="AE38" s="22"/>
    </row>
    <row r="39" spans="1:31" ht="17.25" customHeight="1">
      <c r="A39" s="33">
        <v>26</v>
      </c>
      <c r="B39" s="34" t="s">
        <v>40</v>
      </c>
      <c r="C39" s="33">
        <f>SUM(P39,W39,AD39)</f>
        <v>1</v>
      </c>
      <c r="D39" s="33">
        <f>SUM(E39:I39)</f>
        <v>15</v>
      </c>
      <c r="E39" s="33">
        <f t="shared" si="10"/>
        <v>15</v>
      </c>
      <c r="F39" s="33">
        <f t="shared" si="10"/>
        <v>0</v>
      </c>
      <c r="G39" s="33">
        <f t="shared" si="10"/>
        <v>0</v>
      </c>
      <c r="H39" s="33">
        <f t="shared" si="10"/>
        <v>0</v>
      </c>
      <c r="I39" s="33">
        <f t="shared" si="10"/>
        <v>0</v>
      </c>
      <c r="J39" s="33"/>
      <c r="K39" s="33"/>
      <c r="L39" s="33"/>
      <c r="M39" s="33"/>
      <c r="N39" s="33"/>
      <c r="O39" s="33"/>
      <c r="P39" s="33"/>
      <c r="Q39" s="33">
        <v>15</v>
      </c>
      <c r="R39" s="33"/>
      <c r="S39" s="33"/>
      <c r="T39" s="33"/>
      <c r="U39" s="33"/>
      <c r="V39" s="33" t="s">
        <v>32</v>
      </c>
      <c r="W39" s="33">
        <v>1</v>
      </c>
      <c r="X39" s="33"/>
      <c r="Y39" s="33"/>
      <c r="Z39" s="33"/>
      <c r="AA39" s="33"/>
      <c r="AB39" s="33"/>
      <c r="AC39" s="33"/>
      <c r="AD39" s="33"/>
      <c r="AE39" s="22"/>
    </row>
    <row r="40" spans="1:31" ht="17.25" customHeight="1">
      <c r="A40" s="48" t="s">
        <v>75</v>
      </c>
      <c r="B40" s="48"/>
      <c r="C40" s="36">
        <f>SUM(C30:C39)</f>
        <v>17</v>
      </c>
      <c r="D40" s="36">
        <f aca="true" t="shared" si="11" ref="D40:AD40">SUM(D30:D39)</f>
        <v>255</v>
      </c>
      <c r="E40" s="36">
        <f t="shared" si="11"/>
        <v>180</v>
      </c>
      <c r="F40" s="36">
        <f t="shared" si="11"/>
        <v>0</v>
      </c>
      <c r="G40" s="36">
        <f t="shared" si="11"/>
        <v>75</v>
      </c>
      <c r="H40" s="36">
        <f t="shared" si="11"/>
        <v>0</v>
      </c>
      <c r="I40" s="36">
        <f t="shared" si="11"/>
        <v>0</v>
      </c>
      <c r="J40" s="36">
        <f t="shared" si="11"/>
        <v>90</v>
      </c>
      <c r="K40" s="36">
        <f t="shared" si="11"/>
        <v>0</v>
      </c>
      <c r="L40" s="36">
        <f t="shared" si="11"/>
        <v>0</v>
      </c>
      <c r="M40" s="36">
        <f t="shared" si="11"/>
        <v>0</v>
      </c>
      <c r="N40" s="36">
        <f t="shared" si="11"/>
        <v>0</v>
      </c>
      <c r="O40" s="36">
        <f t="shared" si="11"/>
        <v>0</v>
      </c>
      <c r="P40" s="36">
        <f t="shared" si="11"/>
        <v>6</v>
      </c>
      <c r="Q40" s="36">
        <f t="shared" si="11"/>
        <v>90</v>
      </c>
      <c r="R40" s="36">
        <f t="shared" si="11"/>
        <v>0</v>
      </c>
      <c r="S40" s="36">
        <f t="shared" si="11"/>
        <v>75</v>
      </c>
      <c r="T40" s="36">
        <f t="shared" si="11"/>
        <v>0</v>
      </c>
      <c r="U40" s="36">
        <f t="shared" si="11"/>
        <v>0</v>
      </c>
      <c r="V40" s="36">
        <f t="shared" si="11"/>
        <v>0</v>
      </c>
      <c r="W40" s="36">
        <f t="shared" si="11"/>
        <v>11</v>
      </c>
      <c r="X40" s="36">
        <f t="shared" si="11"/>
        <v>0</v>
      </c>
      <c r="Y40" s="36">
        <f t="shared" si="11"/>
        <v>0</v>
      </c>
      <c r="Z40" s="36">
        <f t="shared" si="11"/>
        <v>0</v>
      </c>
      <c r="AA40" s="36">
        <f t="shared" si="11"/>
        <v>0</v>
      </c>
      <c r="AB40" s="36">
        <f t="shared" si="11"/>
        <v>0</v>
      </c>
      <c r="AC40" s="36">
        <f t="shared" si="11"/>
        <v>0</v>
      </c>
      <c r="AD40" s="36">
        <f t="shared" si="11"/>
        <v>0</v>
      </c>
      <c r="AE40" s="37"/>
    </row>
    <row r="41" spans="1:49" s="15" customFormat="1" ht="17.25" customHeight="1">
      <c r="A41" s="48" t="s">
        <v>76</v>
      </c>
      <c r="B41" s="48"/>
      <c r="C41" s="36">
        <f>P41+W41</f>
        <v>11</v>
      </c>
      <c r="D41" s="36">
        <f>J41+Q41+X41</f>
        <v>165</v>
      </c>
      <c r="E41" s="36"/>
      <c r="F41" s="36"/>
      <c r="G41" s="36"/>
      <c r="H41" s="36"/>
      <c r="I41" s="36"/>
      <c r="J41" s="86">
        <v>60</v>
      </c>
      <c r="K41" s="87"/>
      <c r="L41" s="87"/>
      <c r="M41" s="87"/>
      <c r="N41" s="87"/>
      <c r="O41" s="88"/>
      <c r="P41" s="36">
        <v>4</v>
      </c>
      <c r="Q41" s="86">
        <f>7*15</f>
        <v>105</v>
      </c>
      <c r="R41" s="87"/>
      <c r="S41" s="87"/>
      <c r="T41" s="87"/>
      <c r="U41" s="87"/>
      <c r="V41" s="88"/>
      <c r="W41" s="36">
        <v>7</v>
      </c>
      <c r="X41" s="86">
        <f>SUM(X31:X40)</f>
        <v>0</v>
      </c>
      <c r="Y41" s="87"/>
      <c r="Z41" s="87"/>
      <c r="AA41" s="87"/>
      <c r="AB41" s="87"/>
      <c r="AC41" s="88"/>
      <c r="AD41" s="36">
        <f>SUM(AD31:AD40)</f>
        <v>0</v>
      </c>
      <c r="AE41" s="3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8"/>
      <c r="AQ41" s="18"/>
      <c r="AR41" s="18"/>
      <c r="AS41" s="18"/>
      <c r="AT41" s="18"/>
      <c r="AU41" s="18"/>
      <c r="AV41" s="18"/>
      <c r="AW41" s="18"/>
    </row>
    <row r="42" spans="1:31" ht="17.25" customHeight="1">
      <c r="A42" s="60" t="s">
        <v>86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22"/>
    </row>
    <row r="43" spans="1:31" ht="17.25" customHeight="1">
      <c r="A43" s="33">
        <v>27</v>
      </c>
      <c r="B43" s="34" t="s">
        <v>36</v>
      </c>
      <c r="C43" s="33">
        <f aca="true" t="shared" si="12" ref="C43:C53">SUM(P43,W43,AD43)</f>
        <v>1</v>
      </c>
      <c r="D43" s="33">
        <f aca="true" t="shared" si="13" ref="D43:D53">SUM(E43:I43)</f>
        <v>15</v>
      </c>
      <c r="E43" s="33">
        <f aca="true" t="shared" si="14" ref="E43:I47">SUM(J43,Q43,X43)</f>
        <v>0</v>
      </c>
      <c r="F43" s="33">
        <f t="shared" si="14"/>
        <v>0</v>
      </c>
      <c r="G43" s="33">
        <f t="shared" si="14"/>
        <v>0</v>
      </c>
      <c r="H43" s="33">
        <f t="shared" si="14"/>
        <v>15</v>
      </c>
      <c r="I43" s="33">
        <f t="shared" si="14"/>
        <v>0</v>
      </c>
      <c r="J43" s="33"/>
      <c r="K43" s="33"/>
      <c r="L43" s="33"/>
      <c r="M43" s="33">
        <v>15</v>
      </c>
      <c r="N43" s="33"/>
      <c r="O43" s="33" t="s">
        <v>32</v>
      </c>
      <c r="P43" s="33">
        <v>1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22"/>
    </row>
    <row r="44" spans="1:31" ht="17.25" customHeight="1">
      <c r="A44" s="33">
        <v>28</v>
      </c>
      <c r="B44" s="34" t="s">
        <v>39</v>
      </c>
      <c r="C44" s="33">
        <f t="shared" si="12"/>
        <v>3</v>
      </c>
      <c r="D44" s="33">
        <f t="shared" si="13"/>
        <v>45</v>
      </c>
      <c r="E44" s="33">
        <f t="shared" si="14"/>
        <v>0</v>
      </c>
      <c r="F44" s="33">
        <f t="shared" si="14"/>
        <v>0</v>
      </c>
      <c r="G44" s="33">
        <f t="shared" si="14"/>
        <v>45</v>
      </c>
      <c r="H44" s="33">
        <f t="shared" si="14"/>
        <v>0</v>
      </c>
      <c r="I44" s="33">
        <f t="shared" si="14"/>
        <v>0</v>
      </c>
      <c r="J44" s="33"/>
      <c r="K44" s="33"/>
      <c r="L44" s="33">
        <v>45</v>
      </c>
      <c r="M44" s="33"/>
      <c r="N44" s="33"/>
      <c r="O44" s="33" t="s">
        <v>32</v>
      </c>
      <c r="P44" s="33">
        <v>3</v>
      </c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22"/>
    </row>
    <row r="45" spans="1:31" ht="17.25" customHeight="1">
      <c r="A45" s="33">
        <v>29</v>
      </c>
      <c r="B45" s="34" t="s">
        <v>42</v>
      </c>
      <c r="C45" s="33">
        <f t="shared" si="12"/>
        <v>1</v>
      </c>
      <c r="D45" s="33">
        <f t="shared" si="13"/>
        <v>15</v>
      </c>
      <c r="E45" s="33">
        <f t="shared" si="14"/>
        <v>15</v>
      </c>
      <c r="F45" s="33">
        <f t="shared" si="14"/>
        <v>0</v>
      </c>
      <c r="G45" s="33">
        <f t="shared" si="14"/>
        <v>0</v>
      </c>
      <c r="H45" s="33">
        <f t="shared" si="14"/>
        <v>0</v>
      </c>
      <c r="I45" s="33">
        <f t="shared" si="14"/>
        <v>0</v>
      </c>
      <c r="J45" s="33">
        <v>15</v>
      </c>
      <c r="K45" s="33"/>
      <c r="L45" s="33"/>
      <c r="M45" s="33"/>
      <c r="N45" s="33"/>
      <c r="O45" s="33" t="s">
        <v>32</v>
      </c>
      <c r="P45" s="33">
        <v>1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22"/>
    </row>
    <row r="46" spans="1:31" ht="17.25" customHeight="1">
      <c r="A46" s="33">
        <v>30</v>
      </c>
      <c r="B46" s="34" t="s">
        <v>37</v>
      </c>
      <c r="C46" s="33">
        <f t="shared" si="12"/>
        <v>1</v>
      </c>
      <c r="D46" s="33">
        <f t="shared" si="13"/>
        <v>15</v>
      </c>
      <c r="E46" s="33">
        <f t="shared" si="14"/>
        <v>15</v>
      </c>
      <c r="F46" s="33">
        <f t="shared" si="14"/>
        <v>0</v>
      </c>
      <c r="G46" s="33">
        <f t="shared" si="14"/>
        <v>0</v>
      </c>
      <c r="H46" s="33">
        <f t="shared" si="14"/>
        <v>0</v>
      </c>
      <c r="I46" s="33">
        <f t="shared" si="14"/>
        <v>0</v>
      </c>
      <c r="J46" s="33">
        <v>15</v>
      </c>
      <c r="K46" s="33"/>
      <c r="L46" s="33"/>
      <c r="M46" s="33"/>
      <c r="N46" s="33"/>
      <c r="O46" s="33" t="s">
        <v>32</v>
      </c>
      <c r="P46" s="33">
        <v>1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22"/>
    </row>
    <row r="47" spans="1:31" ht="17.25" customHeight="1">
      <c r="A47" s="33">
        <v>31</v>
      </c>
      <c r="B47" s="34" t="s">
        <v>46</v>
      </c>
      <c r="C47" s="33">
        <f t="shared" si="12"/>
        <v>1</v>
      </c>
      <c r="D47" s="33">
        <f t="shared" si="13"/>
        <v>15</v>
      </c>
      <c r="E47" s="33">
        <f t="shared" si="14"/>
        <v>15</v>
      </c>
      <c r="F47" s="33">
        <f t="shared" si="14"/>
        <v>0</v>
      </c>
      <c r="G47" s="33">
        <f t="shared" si="14"/>
        <v>0</v>
      </c>
      <c r="H47" s="33">
        <f t="shared" si="14"/>
        <v>0</v>
      </c>
      <c r="I47" s="33">
        <f t="shared" si="14"/>
        <v>0</v>
      </c>
      <c r="J47" s="33">
        <v>15</v>
      </c>
      <c r="K47" s="33"/>
      <c r="L47" s="33"/>
      <c r="M47" s="33"/>
      <c r="N47" s="33"/>
      <c r="O47" s="33" t="s">
        <v>32</v>
      </c>
      <c r="P47" s="33">
        <v>1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22"/>
    </row>
    <row r="48" spans="1:31" ht="17.25" customHeight="1">
      <c r="A48" s="33">
        <v>32</v>
      </c>
      <c r="B48" s="34" t="s">
        <v>45</v>
      </c>
      <c r="C48" s="33">
        <f t="shared" si="12"/>
        <v>2</v>
      </c>
      <c r="D48" s="33">
        <f t="shared" si="13"/>
        <v>30</v>
      </c>
      <c r="E48" s="33">
        <f aca="true" t="shared" si="15" ref="E48:I49">SUM(J48,Q48,X48)</f>
        <v>15</v>
      </c>
      <c r="F48" s="33">
        <f t="shared" si="15"/>
        <v>0</v>
      </c>
      <c r="G48" s="33">
        <f t="shared" si="15"/>
        <v>0</v>
      </c>
      <c r="H48" s="33">
        <f t="shared" si="15"/>
        <v>15</v>
      </c>
      <c r="I48" s="33">
        <f t="shared" si="15"/>
        <v>0</v>
      </c>
      <c r="J48" s="33"/>
      <c r="K48" s="33"/>
      <c r="L48" s="33"/>
      <c r="M48" s="33"/>
      <c r="N48" s="33"/>
      <c r="O48" s="33"/>
      <c r="P48" s="33"/>
      <c r="Q48" s="33">
        <v>15</v>
      </c>
      <c r="R48" s="33"/>
      <c r="S48" s="33"/>
      <c r="T48" s="33">
        <v>15</v>
      </c>
      <c r="U48" s="33"/>
      <c r="V48" s="33" t="s">
        <v>32</v>
      </c>
      <c r="W48" s="33">
        <v>2</v>
      </c>
      <c r="X48" s="33"/>
      <c r="Y48" s="33"/>
      <c r="Z48" s="33"/>
      <c r="AA48" s="33"/>
      <c r="AB48" s="33"/>
      <c r="AC48" s="33"/>
      <c r="AD48" s="33"/>
      <c r="AE48" s="22"/>
    </row>
    <row r="49" spans="1:31" ht="17.25" customHeight="1">
      <c r="A49" s="33">
        <v>33</v>
      </c>
      <c r="B49" s="34" t="s">
        <v>35</v>
      </c>
      <c r="C49" s="33">
        <f t="shared" si="12"/>
        <v>2</v>
      </c>
      <c r="D49" s="33">
        <f t="shared" si="13"/>
        <v>30</v>
      </c>
      <c r="E49" s="33">
        <f t="shared" si="15"/>
        <v>15</v>
      </c>
      <c r="F49" s="33">
        <f t="shared" si="15"/>
        <v>0</v>
      </c>
      <c r="G49" s="33">
        <f t="shared" si="15"/>
        <v>15</v>
      </c>
      <c r="H49" s="33">
        <f t="shared" si="15"/>
        <v>0</v>
      </c>
      <c r="I49" s="33">
        <f t="shared" si="15"/>
        <v>0</v>
      </c>
      <c r="J49" s="33"/>
      <c r="K49" s="33"/>
      <c r="L49" s="33"/>
      <c r="M49" s="33"/>
      <c r="N49" s="33"/>
      <c r="O49" s="33"/>
      <c r="P49" s="33"/>
      <c r="Q49" s="33">
        <v>15</v>
      </c>
      <c r="R49" s="33"/>
      <c r="S49" s="33">
        <v>15</v>
      </c>
      <c r="T49" s="33"/>
      <c r="U49" s="33"/>
      <c r="V49" s="33" t="s">
        <v>32</v>
      </c>
      <c r="W49" s="33">
        <v>2</v>
      </c>
      <c r="X49" s="33"/>
      <c r="Y49" s="33"/>
      <c r="Z49" s="33"/>
      <c r="AA49" s="33"/>
      <c r="AB49" s="33"/>
      <c r="AC49" s="33"/>
      <c r="AD49" s="33"/>
      <c r="AE49" s="22"/>
    </row>
    <row r="50" spans="1:31" ht="17.25" customHeight="1">
      <c r="A50" s="33">
        <v>34</v>
      </c>
      <c r="B50" s="34" t="s">
        <v>67</v>
      </c>
      <c r="C50" s="33">
        <f t="shared" si="12"/>
        <v>2</v>
      </c>
      <c r="D50" s="33">
        <f t="shared" si="13"/>
        <v>30</v>
      </c>
      <c r="E50" s="33">
        <f aca="true" t="shared" si="16" ref="E50:I53">SUM(J50,Q50,X50)</f>
        <v>30</v>
      </c>
      <c r="F50" s="33">
        <f t="shared" si="16"/>
        <v>0</v>
      </c>
      <c r="G50" s="33">
        <f t="shared" si="16"/>
        <v>0</v>
      </c>
      <c r="H50" s="33">
        <f t="shared" si="16"/>
        <v>0</v>
      </c>
      <c r="I50" s="33">
        <f t="shared" si="16"/>
        <v>0</v>
      </c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>
        <v>30</v>
      </c>
      <c r="Y50" s="33"/>
      <c r="Z50" s="33"/>
      <c r="AA50" s="33"/>
      <c r="AB50" s="33"/>
      <c r="AC50" s="33" t="s">
        <v>32</v>
      </c>
      <c r="AD50" s="33">
        <v>2</v>
      </c>
      <c r="AE50" s="22"/>
    </row>
    <row r="51" spans="1:31" ht="17.25" customHeight="1">
      <c r="A51" s="33">
        <v>35</v>
      </c>
      <c r="B51" s="34" t="s">
        <v>84</v>
      </c>
      <c r="C51" s="33">
        <f t="shared" si="12"/>
        <v>2</v>
      </c>
      <c r="D51" s="33">
        <f t="shared" si="13"/>
        <v>30</v>
      </c>
      <c r="E51" s="33">
        <f t="shared" si="16"/>
        <v>15</v>
      </c>
      <c r="F51" s="33">
        <f t="shared" si="16"/>
        <v>0</v>
      </c>
      <c r="G51" s="33">
        <f t="shared" si="16"/>
        <v>15</v>
      </c>
      <c r="H51" s="33">
        <f t="shared" si="16"/>
        <v>0</v>
      </c>
      <c r="I51" s="33">
        <f t="shared" si="16"/>
        <v>0</v>
      </c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>
        <v>15</v>
      </c>
      <c r="Y51" s="33"/>
      <c r="Z51" s="33">
        <v>15</v>
      </c>
      <c r="AA51" s="33"/>
      <c r="AB51" s="33"/>
      <c r="AC51" s="33" t="s">
        <v>32</v>
      </c>
      <c r="AD51" s="33">
        <v>2</v>
      </c>
      <c r="AE51" s="22"/>
    </row>
    <row r="52" spans="1:31" ht="17.25" customHeight="1">
      <c r="A52" s="33">
        <v>36</v>
      </c>
      <c r="B52" s="34" t="s">
        <v>34</v>
      </c>
      <c r="C52" s="33">
        <f t="shared" si="12"/>
        <v>3</v>
      </c>
      <c r="D52" s="33">
        <f t="shared" si="13"/>
        <v>45</v>
      </c>
      <c r="E52" s="33">
        <f t="shared" si="16"/>
        <v>30</v>
      </c>
      <c r="F52" s="33">
        <f t="shared" si="16"/>
        <v>0</v>
      </c>
      <c r="G52" s="33">
        <f t="shared" si="16"/>
        <v>0</v>
      </c>
      <c r="H52" s="33">
        <f t="shared" si="16"/>
        <v>0</v>
      </c>
      <c r="I52" s="33">
        <f t="shared" si="16"/>
        <v>15</v>
      </c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>
        <v>30</v>
      </c>
      <c r="Y52" s="33"/>
      <c r="Z52" s="33"/>
      <c r="AA52" s="33"/>
      <c r="AB52" s="33">
        <v>15</v>
      </c>
      <c r="AC52" s="33" t="s">
        <v>32</v>
      </c>
      <c r="AD52" s="33">
        <v>3</v>
      </c>
      <c r="AE52" s="22"/>
    </row>
    <row r="53" spans="1:31" ht="17.25" customHeight="1">
      <c r="A53" s="33">
        <v>37</v>
      </c>
      <c r="B53" s="34" t="s">
        <v>89</v>
      </c>
      <c r="C53" s="33">
        <f t="shared" si="12"/>
        <v>1</v>
      </c>
      <c r="D53" s="33">
        <f t="shared" si="13"/>
        <v>15</v>
      </c>
      <c r="E53" s="33">
        <f t="shared" si="16"/>
        <v>15</v>
      </c>
      <c r="F53" s="33">
        <f t="shared" si="16"/>
        <v>0</v>
      </c>
      <c r="G53" s="33">
        <f t="shared" si="16"/>
        <v>0</v>
      </c>
      <c r="H53" s="33">
        <f t="shared" si="16"/>
        <v>0</v>
      </c>
      <c r="I53" s="33">
        <f t="shared" si="16"/>
        <v>0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>
        <v>15</v>
      </c>
      <c r="Y53" s="33"/>
      <c r="Z53" s="33"/>
      <c r="AA53" s="33"/>
      <c r="AB53" s="33"/>
      <c r="AC53" s="33" t="s">
        <v>32</v>
      </c>
      <c r="AD53" s="33">
        <v>1</v>
      </c>
      <c r="AE53" s="22"/>
    </row>
    <row r="54" spans="1:31" ht="17.25" customHeight="1">
      <c r="A54" s="48" t="s">
        <v>68</v>
      </c>
      <c r="B54" s="48"/>
      <c r="C54" s="36">
        <f aca="true" t="shared" si="17" ref="C54:AD54">SUM(C43:C53)</f>
        <v>19</v>
      </c>
      <c r="D54" s="36">
        <f t="shared" si="17"/>
        <v>285</v>
      </c>
      <c r="E54" s="36">
        <f t="shared" si="17"/>
        <v>165</v>
      </c>
      <c r="F54" s="36">
        <f t="shared" si="17"/>
        <v>0</v>
      </c>
      <c r="G54" s="36">
        <f t="shared" si="17"/>
        <v>75</v>
      </c>
      <c r="H54" s="36">
        <f t="shared" si="17"/>
        <v>30</v>
      </c>
      <c r="I54" s="36">
        <f t="shared" si="17"/>
        <v>15</v>
      </c>
      <c r="J54" s="36">
        <f t="shared" si="17"/>
        <v>45</v>
      </c>
      <c r="K54" s="36">
        <f t="shared" si="17"/>
        <v>0</v>
      </c>
      <c r="L54" s="36">
        <f t="shared" si="17"/>
        <v>45</v>
      </c>
      <c r="M54" s="36">
        <f t="shared" si="17"/>
        <v>15</v>
      </c>
      <c r="N54" s="36">
        <f t="shared" si="17"/>
        <v>0</v>
      </c>
      <c r="O54" s="36">
        <f t="shared" si="17"/>
        <v>0</v>
      </c>
      <c r="P54" s="36">
        <f t="shared" si="17"/>
        <v>7</v>
      </c>
      <c r="Q54" s="36">
        <f t="shared" si="17"/>
        <v>30</v>
      </c>
      <c r="R54" s="36">
        <f t="shared" si="17"/>
        <v>0</v>
      </c>
      <c r="S54" s="36">
        <f t="shared" si="17"/>
        <v>15</v>
      </c>
      <c r="T54" s="36">
        <f t="shared" si="17"/>
        <v>15</v>
      </c>
      <c r="U54" s="36">
        <f t="shared" si="17"/>
        <v>0</v>
      </c>
      <c r="V54" s="36">
        <f t="shared" si="17"/>
        <v>0</v>
      </c>
      <c r="W54" s="36">
        <f t="shared" si="17"/>
        <v>4</v>
      </c>
      <c r="X54" s="36">
        <f t="shared" si="17"/>
        <v>90</v>
      </c>
      <c r="Y54" s="36">
        <f t="shared" si="17"/>
        <v>0</v>
      </c>
      <c r="Z54" s="36">
        <f t="shared" si="17"/>
        <v>15</v>
      </c>
      <c r="AA54" s="36">
        <f t="shared" si="17"/>
        <v>0</v>
      </c>
      <c r="AB54" s="36">
        <f t="shared" si="17"/>
        <v>15</v>
      </c>
      <c r="AC54" s="36">
        <f t="shared" si="17"/>
        <v>0</v>
      </c>
      <c r="AD54" s="36">
        <f t="shared" si="17"/>
        <v>8</v>
      </c>
      <c r="AE54" s="22"/>
    </row>
    <row r="55" spans="1:49" s="15" customFormat="1" ht="17.25" customHeight="1">
      <c r="A55" s="48" t="s">
        <v>77</v>
      </c>
      <c r="B55" s="48"/>
      <c r="C55" s="38">
        <f>P55+W55+AD55</f>
        <v>9</v>
      </c>
      <c r="D55" s="38">
        <f>J55+Q55+X55</f>
        <v>135</v>
      </c>
      <c r="E55" s="38"/>
      <c r="F55" s="38"/>
      <c r="G55" s="38"/>
      <c r="H55" s="38"/>
      <c r="I55" s="38"/>
      <c r="J55" s="54">
        <f>P55*15</f>
        <v>60</v>
      </c>
      <c r="K55" s="55"/>
      <c r="L55" s="55"/>
      <c r="M55" s="55"/>
      <c r="N55" s="55"/>
      <c r="O55" s="56"/>
      <c r="P55" s="38">
        <v>4</v>
      </c>
      <c r="Q55" s="54">
        <f>W55*15</f>
        <v>30</v>
      </c>
      <c r="R55" s="55"/>
      <c r="S55" s="55"/>
      <c r="T55" s="55"/>
      <c r="U55" s="55"/>
      <c r="V55" s="56"/>
      <c r="W55" s="38">
        <v>2</v>
      </c>
      <c r="X55" s="54">
        <f>AD55*15</f>
        <v>45</v>
      </c>
      <c r="Y55" s="55"/>
      <c r="Z55" s="55"/>
      <c r="AA55" s="55"/>
      <c r="AB55" s="55"/>
      <c r="AC55" s="56"/>
      <c r="AD55" s="38">
        <v>3</v>
      </c>
      <c r="AE55" s="39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8"/>
      <c r="AQ55" s="18"/>
      <c r="AR55" s="18"/>
      <c r="AS55" s="18"/>
      <c r="AT55" s="18"/>
      <c r="AU55" s="18"/>
      <c r="AV55" s="18"/>
      <c r="AW55" s="18"/>
    </row>
    <row r="56" spans="1:49" s="6" customFormat="1" ht="17.25" customHeight="1">
      <c r="A56" s="47" t="s">
        <v>57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22"/>
      <c r="AF56" s="20"/>
      <c r="AG56" s="20"/>
      <c r="AH56" s="17"/>
      <c r="AI56" s="17"/>
      <c r="AJ56" s="20"/>
      <c r="AK56" s="20"/>
      <c r="AL56" s="20"/>
      <c r="AM56" s="20"/>
      <c r="AN56" s="20"/>
      <c r="AO56" s="20"/>
      <c r="AP56" s="21"/>
      <c r="AQ56" s="21"/>
      <c r="AR56" s="21"/>
      <c r="AS56" s="21"/>
      <c r="AT56" s="21"/>
      <c r="AU56" s="21"/>
      <c r="AV56" s="21"/>
      <c r="AW56" s="21"/>
    </row>
    <row r="57" spans="1:49" s="10" customFormat="1" ht="17.25" customHeight="1">
      <c r="A57" s="33">
        <v>38</v>
      </c>
      <c r="B57" s="34" t="s">
        <v>66</v>
      </c>
      <c r="C57" s="33">
        <f>SUM(P57,W57,AD57)</f>
        <v>2</v>
      </c>
      <c r="D57" s="33">
        <f>SUM(E57:I57)</f>
        <v>30</v>
      </c>
      <c r="E57" s="33">
        <f aca="true" t="shared" si="18" ref="E57:I61">SUM(J57,Q57,X57)</f>
        <v>30</v>
      </c>
      <c r="F57" s="33">
        <f t="shared" si="18"/>
        <v>0</v>
      </c>
      <c r="G57" s="33">
        <f t="shared" si="18"/>
        <v>0</v>
      </c>
      <c r="H57" s="33">
        <f t="shared" si="18"/>
        <v>0</v>
      </c>
      <c r="I57" s="33">
        <f t="shared" si="18"/>
        <v>0</v>
      </c>
      <c r="J57" s="33">
        <v>30</v>
      </c>
      <c r="K57" s="33"/>
      <c r="L57" s="33"/>
      <c r="M57" s="33"/>
      <c r="N57" s="33"/>
      <c r="O57" s="33" t="s">
        <v>32</v>
      </c>
      <c r="P57" s="33">
        <v>2</v>
      </c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22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8"/>
      <c r="AQ57" s="18"/>
      <c r="AR57" s="18"/>
      <c r="AS57" s="18"/>
      <c r="AT57" s="18"/>
      <c r="AU57" s="18"/>
      <c r="AV57" s="18"/>
      <c r="AW57" s="18"/>
    </row>
    <row r="58" spans="1:31" ht="17.25" customHeight="1">
      <c r="A58" s="33">
        <v>39</v>
      </c>
      <c r="B58" s="34" t="s">
        <v>33</v>
      </c>
      <c r="C58" s="33">
        <f>SUM(P58,W58,AD58)</f>
        <v>4</v>
      </c>
      <c r="D58" s="33">
        <f>SUM(E58:I58)</f>
        <v>60</v>
      </c>
      <c r="E58" s="33">
        <f aca="true" t="shared" si="19" ref="E58:I59">SUM(J58,Q58,X58)</f>
        <v>0</v>
      </c>
      <c r="F58" s="33">
        <f t="shared" si="19"/>
        <v>60</v>
      </c>
      <c r="G58" s="33">
        <f t="shared" si="19"/>
        <v>0</v>
      </c>
      <c r="H58" s="33">
        <f t="shared" si="19"/>
        <v>0</v>
      </c>
      <c r="I58" s="33">
        <f t="shared" si="19"/>
        <v>0</v>
      </c>
      <c r="J58" s="33"/>
      <c r="K58" s="33">
        <v>30</v>
      </c>
      <c r="L58" s="33"/>
      <c r="M58" s="33"/>
      <c r="N58" s="33"/>
      <c r="O58" s="33" t="s">
        <v>32</v>
      </c>
      <c r="P58" s="33">
        <v>2</v>
      </c>
      <c r="Q58" s="33"/>
      <c r="R58" s="33">
        <v>30</v>
      </c>
      <c r="S58" s="33"/>
      <c r="T58" s="33"/>
      <c r="U58" s="33"/>
      <c r="V58" s="33" t="s">
        <v>32</v>
      </c>
      <c r="W58" s="33">
        <v>2</v>
      </c>
      <c r="X58" s="33"/>
      <c r="Y58" s="33"/>
      <c r="Z58" s="33"/>
      <c r="AA58" s="33"/>
      <c r="AB58" s="33"/>
      <c r="AC58" s="33"/>
      <c r="AD58" s="33"/>
      <c r="AE58" s="22"/>
    </row>
    <row r="59" spans="1:31" ht="17.25" customHeight="1">
      <c r="A59" s="33">
        <v>40</v>
      </c>
      <c r="B59" s="35" t="s">
        <v>49</v>
      </c>
      <c r="C59" s="33">
        <f>SUM(P59,W59,AD59)</f>
        <v>5</v>
      </c>
      <c r="D59" s="33">
        <f>SUM(E59:I59)</f>
        <v>60</v>
      </c>
      <c r="E59" s="33">
        <f t="shared" si="19"/>
        <v>0</v>
      </c>
      <c r="F59" s="33">
        <f t="shared" si="19"/>
        <v>0</v>
      </c>
      <c r="G59" s="33">
        <f t="shared" si="19"/>
        <v>0</v>
      </c>
      <c r="H59" s="33">
        <f t="shared" si="19"/>
        <v>0</v>
      </c>
      <c r="I59" s="33">
        <f t="shared" si="19"/>
        <v>60</v>
      </c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>
        <v>30</v>
      </c>
      <c r="V59" s="33" t="s">
        <v>32</v>
      </c>
      <c r="W59" s="33">
        <v>2</v>
      </c>
      <c r="X59" s="33"/>
      <c r="Y59" s="33"/>
      <c r="Z59" s="33"/>
      <c r="AA59" s="33"/>
      <c r="AB59" s="33">
        <v>30</v>
      </c>
      <c r="AC59" s="33" t="s">
        <v>32</v>
      </c>
      <c r="AD59" s="33">
        <v>3</v>
      </c>
      <c r="AE59" s="22"/>
    </row>
    <row r="60" spans="1:31" ht="17.25" customHeight="1">
      <c r="A60" s="33">
        <v>41</v>
      </c>
      <c r="B60" s="34" t="s">
        <v>80</v>
      </c>
      <c r="C60" s="33">
        <f>SUM(P60,W60,AD60)</f>
        <v>4</v>
      </c>
      <c r="D60" s="33">
        <f>SUM(E60:I60)</f>
        <v>60</v>
      </c>
      <c r="E60" s="33">
        <f t="shared" si="18"/>
        <v>0</v>
      </c>
      <c r="F60" s="33">
        <f t="shared" si="18"/>
        <v>60</v>
      </c>
      <c r="G60" s="33">
        <f t="shared" si="18"/>
        <v>0</v>
      </c>
      <c r="H60" s="33">
        <f t="shared" si="18"/>
        <v>0</v>
      </c>
      <c r="I60" s="33">
        <f t="shared" si="18"/>
        <v>0</v>
      </c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>
        <v>60</v>
      </c>
      <c r="Z60" s="33"/>
      <c r="AA60" s="33"/>
      <c r="AB60" s="33"/>
      <c r="AC60" s="33" t="s">
        <v>32</v>
      </c>
      <c r="AD60" s="33">
        <v>4</v>
      </c>
      <c r="AE60" s="22"/>
    </row>
    <row r="61" spans="1:31" ht="17.25" customHeight="1">
      <c r="A61" s="33">
        <v>42</v>
      </c>
      <c r="B61" s="34" t="s">
        <v>50</v>
      </c>
      <c r="C61" s="33">
        <f>SUM(P61,W61,AD61)</f>
        <v>17</v>
      </c>
      <c r="D61" s="33">
        <f>SUM(E61:I61)</f>
        <v>0</v>
      </c>
      <c r="E61" s="33">
        <f t="shared" si="18"/>
        <v>0</v>
      </c>
      <c r="F61" s="33">
        <f t="shared" si="18"/>
        <v>0</v>
      </c>
      <c r="G61" s="33">
        <f t="shared" si="18"/>
        <v>0</v>
      </c>
      <c r="H61" s="33">
        <f t="shared" si="18"/>
        <v>0</v>
      </c>
      <c r="I61" s="33">
        <f t="shared" si="18"/>
        <v>0</v>
      </c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 t="s">
        <v>32</v>
      </c>
      <c r="AD61" s="33">
        <v>17</v>
      </c>
      <c r="AE61" s="22"/>
    </row>
    <row r="62" spans="1:31" ht="17.25" customHeight="1">
      <c r="A62" s="48" t="s">
        <v>48</v>
      </c>
      <c r="B62" s="48"/>
      <c r="C62" s="36">
        <f>SUM(C57:C61)</f>
        <v>32</v>
      </c>
      <c r="D62" s="36">
        <f aca="true" t="shared" si="20" ref="D62:AD62">SUM(D57:D61)</f>
        <v>210</v>
      </c>
      <c r="E62" s="36">
        <f t="shared" si="20"/>
        <v>30</v>
      </c>
      <c r="F62" s="36">
        <f t="shared" si="20"/>
        <v>120</v>
      </c>
      <c r="G62" s="36">
        <f t="shared" si="20"/>
        <v>0</v>
      </c>
      <c r="H62" s="36">
        <f t="shared" si="20"/>
        <v>0</v>
      </c>
      <c r="I62" s="36">
        <f t="shared" si="20"/>
        <v>60</v>
      </c>
      <c r="J62" s="36">
        <f t="shared" si="20"/>
        <v>30</v>
      </c>
      <c r="K62" s="36">
        <f t="shared" si="20"/>
        <v>30</v>
      </c>
      <c r="L62" s="36">
        <f t="shared" si="20"/>
        <v>0</v>
      </c>
      <c r="M62" s="36">
        <f t="shared" si="20"/>
        <v>0</v>
      </c>
      <c r="N62" s="36">
        <f t="shared" si="20"/>
        <v>0</v>
      </c>
      <c r="O62" s="36">
        <f t="shared" si="20"/>
        <v>0</v>
      </c>
      <c r="P62" s="36">
        <f t="shared" si="20"/>
        <v>4</v>
      </c>
      <c r="Q62" s="36">
        <f t="shared" si="20"/>
        <v>0</v>
      </c>
      <c r="R62" s="36">
        <f t="shared" si="20"/>
        <v>30</v>
      </c>
      <c r="S62" s="36">
        <f t="shared" si="20"/>
        <v>0</v>
      </c>
      <c r="T62" s="36">
        <f t="shared" si="20"/>
        <v>0</v>
      </c>
      <c r="U62" s="36">
        <f t="shared" si="20"/>
        <v>30</v>
      </c>
      <c r="V62" s="36">
        <f t="shared" si="20"/>
        <v>0</v>
      </c>
      <c r="W62" s="36">
        <f t="shared" si="20"/>
        <v>4</v>
      </c>
      <c r="X62" s="36">
        <f t="shared" si="20"/>
        <v>0</v>
      </c>
      <c r="Y62" s="36">
        <f t="shared" si="20"/>
        <v>60</v>
      </c>
      <c r="Z62" s="36">
        <f t="shared" si="20"/>
        <v>0</v>
      </c>
      <c r="AA62" s="36">
        <f t="shared" si="20"/>
        <v>0</v>
      </c>
      <c r="AB62" s="36">
        <f t="shared" si="20"/>
        <v>30</v>
      </c>
      <c r="AC62" s="36">
        <f t="shared" si="20"/>
        <v>0</v>
      </c>
      <c r="AD62" s="36">
        <f t="shared" si="20"/>
        <v>24</v>
      </c>
      <c r="AE62" s="22"/>
    </row>
    <row r="63" spans="1:49" s="16" customFormat="1" ht="17.25" customHeight="1">
      <c r="A63" s="48" t="s">
        <v>78</v>
      </c>
      <c r="B63" s="48"/>
      <c r="C63" s="38">
        <f aca="true" t="shared" si="21" ref="C63:AD63">C62+C55+C41+C28</f>
        <v>90</v>
      </c>
      <c r="D63" s="38">
        <f t="shared" si="21"/>
        <v>1110</v>
      </c>
      <c r="E63" s="38">
        <f t="shared" si="21"/>
        <v>320</v>
      </c>
      <c r="F63" s="38">
        <f t="shared" si="21"/>
        <v>120</v>
      </c>
      <c r="G63" s="38">
        <f t="shared" si="21"/>
        <v>255</v>
      </c>
      <c r="H63" s="38">
        <f t="shared" si="21"/>
        <v>55</v>
      </c>
      <c r="I63" s="38">
        <f t="shared" si="21"/>
        <v>60</v>
      </c>
      <c r="J63" s="38">
        <f t="shared" si="21"/>
        <v>290</v>
      </c>
      <c r="K63" s="38">
        <f t="shared" si="21"/>
        <v>30</v>
      </c>
      <c r="L63" s="38">
        <f t="shared" si="21"/>
        <v>105</v>
      </c>
      <c r="M63" s="38">
        <f t="shared" si="21"/>
        <v>30</v>
      </c>
      <c r="N63" s="38">
        <f t="shared" si="21"/>
        <v>0</v>
      </c>
      <c r="O63" s="38">
        <f t="shared" si="21"/>
        <v>0</v>
      </c>
      <c r="P63" s="38">
        <f t="shared" si="21"/>
        <v>30</v>
      </c>
      <c r="Q63" s="38">
        <f t="shared" si="21"/>
        <v>235</v>
      </c>
      <c r="R63" s="38">
        <f t="shared" si="21"/>
        <v>30</v>
      </c>
      <c r="S63" s="38">
        <f t="shared" si="21"/>
        <v>135</v>
      </c>
      <c r="T63" s="38">
        <f t="shared" si="21"/>
        <v>15</v>
      </c>
      <c r="U63" s="38">
        <f t="shared" si="21"/>
        <v>30</v>
      </c>
      <c r="V63" s="38">
        <f t="shared" si="21"/>
        <v>0</v>
      </c>
      <c r="W63" s="38">
        <f t="shared" si="21"/>
        <v>30</v>
      </c>
      <c r="X63" s="38">
        <f t="shared" si="21"/>
        <v>95</v>
      </c>
      <c r="Y63" s="38">
        <f t="shared" si="21"/>
        <v>60</v>
      </c>
      <c r="Z63" s="38">
        <f t="shared" si="21"/>
        <v>15</v>
      </c>
      <c r="AA63" s="38">
        <f t="shared" si="21"/>
        <v>10</v>
      </c>
      <c r="AB63" s="38">
        <f t="shared" si="21"/>
        <v>30</v>
      </c>
      <c r="AC63" s="38">
        <f t="shared" si="21"/>
        <v>0</v>
      </c>
      <c r="AD63" s="38">
        <f t="shared" si="21"/>
        <v>30</v>
      </c>
      <c r="AE63" s="39"/>
      <c r="AF63" s="20"/>
      <c r="AG63" s="20"/>
      <c r="AH63" s="17"/>
      <c r="AI63" s="17"/>
      <c r="AJ63" s="20"/>
      <c r="AK63" s="20"/>
      <c r="AL63" s="20"/>
      <c r="AM63" s="20"/>
      <c r="AN63" s="20"/>
      <c r="AO63" s="20"/>
      <c r="AP63" s="21"/>
      <c r="AQ63" s="21"/>
      <c r="AR63" s="21"/>
      <c r="AS63" s="21"/>
      <c r="AT63" s="21"/>
      <c r="AU63" s="21"/>
      <c r="AV63" s="21"/>
      <c r="AW63" s="21"/>
    </row>
    <row r="64" spans="1:49" s="6" customFormat="1" ht="17.25" customHeight="1">
      <c r="A64" s="47" t="s">
        <v>51</v>
      </c>
      <c r="B64" s="47"/>
      <c r="C64" s="40">
        <f>C63</f>
        <v>90</v>
      </c>
      <c r="D64" s="40">
        <f>J64+Q64+X64</f>
        <v>1110</v>
      </c>
      <c r="E64" s="40"/>
      <c r="F64" s="40"/>
      <c r="G64" s="40"/>
      <c r="H64" s="40"/>
      <c r="I64" s="40"/>
      <c r="J64" s="57">
        <f>SUM(J62:N62)+J55+J41+SUM(J28:N28)</f>
        <v>455</v>
      </c>
      <c r="K64" s="47"/>
      <c r="L64" s="47"/>
      <c r="M64" s="47"/>
      <c r="N64" s="47"/>
      <c r="O64" s="36"/>
      <c r="P64" s="38">
        <f>P63</f>
        <v>30</v>
      </c>
      <c r="Q64" s="57">
        <f>SUM(Q62:U62)+Q55+Q41+SUM(Q28:U28)</f>
        <v>445</v>
      </c>
      <c r="R64" s="47"/>
      <c r="S64" s="47"/>
      <c r="T64" s="47"/>
      <c r="U64" s="47"/>
      <c r="V64" s="36"/>
      <c r="W64" s="38">
        <f>W63</f>
        <v>30</v>
      </c>
      <c r="X64" s="57">
        <f>SUM(X62:AB62)+X55+X41+SUM(X28:AB28)</f>
        <v>210</v>
      </c>
      <c r="Y64" s="47"/>
      <c r="Z64" s="47"/>
      <c r="AA64" s="47"/>
      <c r="AB64" s="47"/>
      <c r="AC64" s="36"/>
      <c r="AD64" s="38">
        <f>AD63</f>
        <v>30</v>
      </c>
      <c r="AE64" s="39"/>
      <c r="AF64" s="20"/>
      <c r="AG64" s="20"/>
      <c r="AH64" s="17"/>
      <c r="AI64" s="17"/>
      <c r="AJ64" s="20"/>
      <c r="AK64" s="20"/>
      <c r="AL64" s="20"/>
      <c r="AM64" s="20"/>
      <c r="AN64" s="20"/>
      <c r="AO64" s="20"/>
      <c r="AP64" s="21"/>
      <c r="AQ64" s="21"/>
      <c r="AR64" s="21"/>
      <c r="AS64" s="21"/>
      <c r="AT64" s="21"/>
      <c r="AU64" s="21"/>
      <c r="AV64" s="21"/>
      <c r="AW64" s="21"/>
    </row>
    <row r="65" spans="1:31" ht="39.75" customHeight="1">
      <c r="A65" s="41"/>
      <c r="B65" s="89" t="s">
        <v>94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49"/>
      <c r="Y65" s="49"/>
      <c r="Z65" s="49"/>
      <c r="AA65" s="49"/>
      <c r="AB65" s="49"/>
      <c r="AC65" s="49"/>
      <c r="AD65" s="49"/>
      <c r="AE65" s="22"/>
    </row>
    <row r="66" spans="1:31" ht="22.5" customHeight="1">
      <c r="A66" s="41"/>
      <c r="B66" s="50" t="s">
        <v>70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22"/>
    </row>
    <row r="67" spans="1:31" ht="14.25">
      <c r="A67" s="41"/>
      <c r="B67" s="42" t="s">
        <v>52</v>
      </c>
      <c r="C67" s="90" t="s">
        <v>53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22"/>
    </row>
    <row r="68" spans="1:31" ht="33" customHeight="1">
      <c r="A68" s="41"/>
      <c r="B68" s="42" t="s">
        <v>54</v>
      </c>
      <c r="C68" s="90" t="s">
        <v>79</v>
      </c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22"/>
    </row>
    <row r="69" spans="1:31" ht="19.5" customHeight="1">
      <c r="A69" s="41"/>
      <c r="B69" s="91" t="s">
        <v>88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41"/>
      <c r="AA69" s="41"/>
      <c r="AB69" s="41"/>
      <c r="AC69" s="41"/>
      <c r="AD69" s="41"/>
      <c r="AE69" s="22"/>
    </row>
    <row r="70" spans="1:31" ht="16.5" customHeight="1">
      <c r="A70" s="41"/>
      <c r="B70" s="42" t="s">
        <v>24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22"/>
    </row>
    <row r="71" spans="1:31" ht="14.25">
      <c r="A71" s="39"/>
      <c r="B71" s="59" t="s">
        <v>19</v>
      </c>
      <c r="C71" s="59"/>
      <c r="D71" s="59"/>
      <c r="E71" s="59"/>
      <c r="F71" s="5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49" s="6" customFormat="1" ht="18" customHeight="1">
      <c r="A72" s="39"/>
      <c r="B72" s="59" t="s">
        <v>60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1"/>
      <c r="AQ72" s="21"/>
      <c r="AR72" s="21"/>
      <c r="AS72" s="21"/>
      <c r="AT72" s="21"/>
      <c r="AU72" s="21"/>
      <c r="AV72" s="21"/>
      <c r="AW72" s="21"/>
    </row>
    <row r="73" spans="1:49" s="6" customFormat="1" ht="18" customHeight="1">
      <c r="A73" s="39"/>
      <c r="B73" s="58" t="s">
        <v>22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39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1"/>
      <c r="AQ73" s="21"/>
      <c r="AR73" s="21"/>
      <c r="AS73" s="21"/>
      <c r="AT73" s="21"/>
      <c r="AU73" s="21"/>
      <c r="AV73" s="21"/>
      <c r="AW73" s="21"/>
    </row>
    <row r="74" spans="1:49" s="6" customFormat="1" ht="17.25" customHeight="1">
      <c r="A74" s="39"/>
      <c r="B74" s="93" t="s">
        <v>95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1"/>
      <c r="AQ74" s="21"/>
      <c r="AR74" s="21"/>
      <c r="AS74" s="21"/>
      <c r="AT74" s="21"/>
      <c r="AU74" s="21"/>
      <c r="AV74" s="21"/>
      <c r="AW74" s="21"/>
    </row>
    <row r="75" spans="1:49" s="6" customFormat="1" ht="18" customHeight="1">
      <c r="A75" s="39"/>
      <c r="B75" s="58" t="s">
        <v>25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39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1"/>
      <c r="AQ75" s="21"/>
      <c r="AR75" s="21"/>
      <c r="AS75" s="21"/>
      <c r="AT75" s="21"/>
      <c r="AU75" s="21"/>
      <c r="AV75" s="21"/>
      <c r="AW75" s="21"/>
    </row>
    <row r="76" spans="1:31" ht="18" customHeight="1">
      <c r="A76" s="37"/>
      <c r="B76" s="46" t="s">
        <v>23</v>
      </c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41" ht="18" customHeight="1">
      <c r="A77" s="37"/>
      <c r="B77" s="43" t="s">
        <v>55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J77" s="18"/>
      <c r="AK77" s="18"/>
      <c r="AL77" s="18"/>
      <c r="AM77" s="18"/>
      <c r="AN77" s="18"/>
      <c r="AO77" s="18"/>
    </row>
    <row r="78" spans="1:41" ht="14.25">
      <c r="A78" s="22"/>
      <c r="B78" s="4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J78" s="18"/>
      <c r="AK78" s="18"/>
      <c r="AL78" s="18"/>
      <c r="AM78" s="18"/>
      <c r="AN78" s="18"/>
      <c r="AO78" s="18"/>
    </row>
    <row r="79" spans="1:31" ht="14.25">
      <c r="A79" s="22"/>
      <c r="B79" s="4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ht="14.25">
      <c r="A80" s="22"/>
      <c r="B80" s="4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ht="14.25">
      <c r="A81" s="37"/>
      <c r="B81" s="37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ht="14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ht="14.25">
      <c r="A83" s="22"/>
      <c r="B83" s="4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</sheetData>
  <sheetProtection/>
  <mergeCells count="49">
    <mergeCell ref="X41:AC41"/>
    <mergeCell ref="X8:AD8"/>
    <mergeCell ref="E9:I9"/>
    <mergeCell ref="J2:AD2"/>
    <mergeCell ref="B1:U1"/>
    <mergeCell ref="A11:AD11"/>
    <mergeCell ref="D9:D10"/>
    <mergeCell ref="A8:A10"/>
    <mergeCell ref="B8:B10"/>
    <mergeCell ref="C8:C10"/>
    <mergeCell ref="C3:AD3"/>
    <mergeCell ref="C4:AD4"/>
    <mergeCell ref="C5:Q5"/>
    <mergeCell ref="C6:Q6"/>
    <mergeCell ref="C7:X7"/>
    <mergeCell ref="D8:I8"/>
    <mergeCell ref="A29:AD29"/>
    <mergeCell ref="J55:O55"/>
    <mergeCell ref="J8:W8"/>
    <mergeCell ref="X55:AC55"/>
    <mergeCell ref="X9:AB9"/>
    <mergeCell ref="A28:B28"/>
    <mergeCell ref="A41:B41"/>
    <mergeCell ref="B72:O72"/>
    <mergeCell ref="B71:F71"/>
    <mergeCell ref="C68:AD68"/>
    <mergeCell ref="X64:AB64"/>
    <mergeCell ref="Q9:W9"/>
    <mergeCell ref="C67:AD67"/>
    <mergeCell ref="A63:B63"/>
    <mergeCell ref="A42:AD42"/>
    <mergeCell ref="A54:B54"/>
    <mergeCell ref="J41:O41"/>
    <mergeCell ref="A40:B40"/>
    <mergeCell ref="J9:P9"/>
    <mergeCell ref="A55:B55"/>
    <mergeCell ref="Q55:V55"/>
    <mergeCell ref="J64:N64"/>
    <mergeCell ref="B65:W65"/>
    <mergeCell ref="Q64:U64"/>
    <mergeCell ref="Q41:V41"/>
    <mergeCell ref="B76:O76"/>
    <mergeCell ref="A56:AD56"/>
    <mergeCell ref="A64:B64"/>
    <mergeCell ref="A62:B62"/>
    <mergeCell ref="X65:AD65"/>
    <mergeCell ref="B66:AD66"/>
    <mergeCell ref="B75:AD75"/>
    <mergeCell ref="B73:AD73"/>
  </mergeCells>
  <printOptions/>
  <pageMargins left="0.2362204724409449" right="0.2362204724409449" top="0.3937007874015748" bottom="0.3937007874015748" header="0.31496062992125984" footer="0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2019-07-08T10:35:18Z</cp:lastPrinted>
  <dcterms:created xsi:type="dcterms:W3CDTF">2007-12-04T15:57:32Z</dcterms:created>
  <dcterms:modified xsi:type="dcterms:W3CDTF">2019-07-08T10:35:27Z</dcterms:modified>
  <cp:category/>
  <cp:version/>
  <cp:contentType/>
  <cp:contentStatus/>
</cp:coreProperties>
</file>