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70" windowHeight="7155" activeTab="0"/>
  </bookViews>
  <sheets>
    <sheet name="I-VII" sheetId="1" r:id="rId1"/>
  </sheets>
  <definedNames/>
  <calcPr fullCalcOnLoad="1"/>
</workbook>
</file>

<file path=xl/sharedStrings.xml><?xml version="1.0" encoding="utf-8"?>
<sst xmlns="http://schemas.openxmlformats.org/spreadsheetml/2006/main" count="240" uniqueCount="126">
  <si>
    <t>Lp.</t>
  </si>
  <si>
    <t>Forma zal.</t>
  </si>
  <si>
    <t>Punkty ECTS</t>
  </si>
  <si>
    <t>Rok I</t>
  </si>
  <si>
    <t>Rok II</t>
  </si>
  <si>
    <t>Rok III</t>
  </si>
  <si>
    <t>Rodzaj zaj.</t>
  </si>
  <si>
    <t>WY</t>
  </si>
  <si>
    <t>CA</t>
  </si>
  <si>
    <t>Razem godziny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</si>
  <si>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</si>
  <si>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</si>
  <si>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</si>
  <si>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</si>
  <si>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</si>
  <si>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</si>
  <si>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</si>
  <si>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</si>
  <si>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 xml:space="preserve">Razem </t>
  </si>
  <si>
    <t>Razem A</t>
  </si>
  <si>
    <t>Ćwiczenia terenowe (pkt ECTS/wymiar)</t>
  </si>
  <si>
    <t>Wymiar godzin (łączny)</t>
  </si>
  <si>
    <t>Obozy naukowe (pkt ECTS/wymiar)</t>
  </si>
  <si>
    <t>Wycieczki programowe (pkt ECTS/wymiar)</t>
  </si>
  <si>
    <t>Minimalna liczba punktów ECTS dla zajęć ogólnouniwersyteckich lub na innym kierunku studiów</t>
  </si>
  <si>
    <t>I stopnia</t>
  </si>
  <si>
    <t>stacjonarne</t>
  </si>
  <si>
    <t>Razem</t>
  </si>
  <si>
    <t>Nazwa modułu (przedmiotu)</t>
  </si>
  <si>
    <t>Matematyka</t>
  </si>
  <si>
    <t xml:space="preserve">Technologie informacyjne </t>
  </si>
  <si>
    <t>Repetytoria z fizyki</t>
  </si>
  <si>
    <t>Krystalografia i podstawy krystalochemii</t>
  </si>
  <si>
    <t>Rok IV</t>
  </si>
  <si>
    <t>Lektorat z języka obcego</t>
  </si>
  <si>
    <t>Kw</t>
  </si>
  <si>
    <t>Metodyka badań naukowych</t>
  </si>
  <si>
    <t xml:space="preserve">Elementy biologii </t>
  </si>
  <si>
    <t>Elementy programowania komputerowego</t>
  </si>
  <si>
    <t>Opracowywanie wyników pomiarów</t>
  </si>
  <si>
    <t>Chemia analityczna z elementami chemii ilościowej</t>
  </si>
  <si>
    <t>Repetytorium  z chemii</t>
  </si>
  <si>
    <t>E</t>
  </si>
  <si>
    <t>Śródsemestralne praktyki przemysłowe  (PRAKT)</t>
  </si>
  <si>
    <t>Wf</t>
  </si>
  <si>
    <t>Algebra i geometria</t>
  </si>
  <si>
    <t>Chemia nieorganiczna i elementy chemii ogólnej</t>
  </si>
  <si>
    <t>Podstawy fizyki 1</t>
  </si>
  <si>
    <t>Podstawy fizyki 2</t>
  </si>
  <si>
    <t>Klasyczna chemia jakościowa</t>
  </si>
  <si>
    <t>Blok modułów fakultatywnych do wyboru - B</t>
  </si>
  <si>
    <t>Blok modułów obowiązkowych - A</t>
  </si>
  <si>
    <t>ZO</t>
  </si>
  <si>
    <t xml:space="preserve">Punkty ECTS w semestrze - OBOWIĄZKOWE </t>
  </si>
  <si>
    <r>
      <t>Razem A+B</t>
    </r>
    <r>
      <rPr>
        <b/>
        <sz val="12"/>
        <color indexed="10"/>
        <rFont val="Arial Narrow"/>
        <family val="2"/>
      </rPr>
      <t>*</t>
    </r>
  </si>
  <si>
    <t>Przedmioty fakultatywne sem III</t>
  </si>
  <si>
    <t>Przedmioty fakultatywne sem I</t>
  </si>
  <si>
    <t>Przedmioty fakultatywne sem II</t>
  </si>
  <si>
    <t>Przedmioty fakultatywne sem IV</t>
  </si>
  <si>
    <t>Przedmioty fakultatywne sem V</t>
  </si>
  <si>
    <t>Przedmioty fakultatywne sem VI</t>
  </si>
  <si>
    <t>Przedmioty fakultatywne sem VII</t>
  </si>
  <si>
    <t>E/ZO</t>
  </si>
  <si>
    <t>Lista przedmiotów fakultatywnych</t>
  </si>
  <si>
    <t>*- UWAGA - w semestrze do zaliczenia 30 punktów ECTS</t>
  </si>
  <si>
    <t>Prace inżynierskie studenci mogą wykonywać z chemii lub z fizyki</t>
  </si>
  <si>
    <t xml:space="preserve">A - blok modulów (przedmiotów) obowiązujących wszystkich studentów danego kierunku i specjalności </t>
  </si>
  <si>
    <t xml:space="preserve">B - blok modułów (przedmiotów) wybieralnych/fakultatywnych </t>
  </si>
  <si>
    <t xml:space="preserve">Pracownia mikroprocesorowa   </t>
  </si>
  <si>
    <t xml:space="preserve">Bezpieczeństwo pracy i ergonomia   </t>
  </si>
  <si>
    <t xml:space="preserve">* studenci mają prawo wyboru promotora pracy dyplomowej, dla prowadzących pracownię dyplomową zalicza się 15 godz. na 1 studenta </t>
  </si>
  <si>
    <r>
      <t>Inżynieria n</t>
    </r>
    <r>
      <rPr>
        <b/>
        <u val="single"/>
        <sz val="11"/>
        <rFont val="Czcionka tekstu podstawowego"/>
        <family val="0"/>
      </rPr>
      <t>owoczesnych m</t>
    </r>
    <r>
      <rPr>
        <b/>
        <u val="single"/>
        <sz val="11"/>
        <color indexed="8"/>
        <rFont val="Czcionka tekstu podstawowego"/>
        <family val="0"/>
      </rPr>
      <t>ateriałów</t>
    </r>
  </si>
  <si>
    <t>Finanse i rachunkowość dla inżynierów (PHS)</t>
  </si>
  <si>
    <t>Etyka (PHS)</t>
  </si>
  <si>
    <t>Filozofia z elementamii logiki (PHS)</t>
  </si>
  <si>
    <r>
      <t>Razem B</t>
    </r>
    <r>
      <rPr>
        <b/>
        <sz val="12"/>
        <color indexed="10"/>
        <rFont val="Arial Narrow"/>
        <family val="2"/>
      </rPr>
      <t>*</t>
    </r>
  </si>
  <si>
    <t xml:space="preserve">Rysunek techniczny </t>
  </si>
  <si>
    <t>Technologia wybranych materiałów inżynierskich    (B)</t>
  </si>
  <si>
    <t>Radiochemia (B)</t>
  </si>
  <si>
    <t>Pracownia metod fizycznych 1     (B)</t>
  </si>
  <si>
    <t>Chemia organiczna   (B)</t>
  </si>
  <si>
    <t>Fizyka materii skondensowanej  (B)</t>
  </si>
  <si>
    <t>Elementy inżynierii chemicznej  (B)</t>
  </si>
  <si>
    <t>Fizykochemia ciała stałego  (B)</t>
  </si>
  <si>
    <t>Metody spektroskopowe badania materii     (B)</t>
  </si>
  <si>
    <t>Chemia koloidów  (B)</t>
  </si>
  <si>
    <t>Pracownia metod fizycznych 2    (B)</t>
  </si>
  <si>
    <t>Zastosowanie metod fizykochem. w badaniu materiałów   (B)</t>
  </si>
  <si>
    <t>Radioizotopy i radiofarmaceutyki    (B)</t>
  </si>
  <si>
    <t>Metody dyfrakcyjne badania materii  (B)</t>
  </si>
  <si>
    <t>Metale i stopy    (B)</t>
  </si>
  <si>
    <t>Fizykochemia półprzewodników  (B)</t>
  </si>
  <si>
    <t>Radiacyjna modyfikacja materiałów     (B)</t>
  </si>
  <si>
    <t>Ceramiki i kompozyty   (B)</t>
  </si>
  <si>
    <t>Biomateriały   (B)</t>
  </si>
  <si>
    <t>Fizyka nanostruktur  (B)</t>
  </si>
  <si>
    <t>Materiały polimerowe i węglowe  (B)</t>
  </si>
  <si>
    <t>Elementy automatyki pomiarów  (B)</t>
  </si>
  <si>
    <t>Nanofotonika  (B)</t>
  </si>
  <si>
    <t xml:space="preserve">Pracownia mechanicznej obróbki materiałów   </t>
  </si>
  <si>
    <t>Fizykochemia i technologia nanomateriałów  (B)</t>
  </si>
  <si>
    <t>Elementy inżynierii biochemicznej   (B)</t>
  </si>
  <si>
    <r>
      <t xml:space="preserve">Zielona chemia 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(B)</t>
    </r>
  </si>
  <si>
    <t>Mechanika kwantowa  (B)</t>
  </si>
  <si>
    <t>Elektronika i optoelektronika      (B)</t>
  </si>
  <si>
    <t xml:space="preserve">Grafika inżynierska  </t>
  </si>
  <si>
    <t>Projekt zespołowy</t>
  </si>
  <si>
    <t>Liczba punktów za pracę dyplomową i jej obronę (egzamin dyplomowy) (B)</t>
  </si>
  <si>
    <t>Seminarium dyplomowe* (B)</t>
  </si>
  <si>
    <t>Symbole: WY-wykład, CA-ćwiczenia, LB-labolatorium, KW-konwersatorium, SM-seminarium, PHS - przedmioty z grupy przedmitów humanistycznch i społecznych, B- przedmiotuy powiązane z badaniami</t>
  </si>
  <si>
    <t>lektorat z języka obcego jest obowiązkowy</t>
  </si>
  <si>
    <t>Chemia fizyczna z elementamii fizykochemii granic faz (B)</t>
  </si>
  <si>
    <t>Repetytorium  z matematyki</t>
  </si>
  <si>
    <t>zo</t>
  </si>
  <si>
    <t>ogólnoakademicki</t>
  </si>
  <si>
    <t>Elementy fizyki współczesnej</t>
  </si>
  <si>
    <t>Plan studiów obowiązujący od roku akademickiego 2019/2020</t>
  </si>
  <si>
    <t>Z/O</t>
  </si>
  <si>
    <t>0</t>
  </si>
  <si>
    <t>Materiały magnetyczne  (B)</t>
  </si>
  <si>
    <t>Nowoczesne materiały elektroniczne i optyczne  (B)</t>
  </si>
  <si>
    <t>Termodynamika (B)</t>
  </si>
  <si>
    <t>Punkty ECTS wynoszą:  praktyki - 4 (WY15h - wizyty studyjne i prezentacja, KW45h - praktyka u praktykodawcy), praca dypl. - 10, wykład ogólnouniw. -1, przedmioty przygotowujace do badań -  11 5  , przedmioty PHS - 5 pkt, WF -1 pkt..</t>
  </si>
  <si>
    <t>Załącznik nr 5 do Uchwały Senatu Nr XXIV-28.30/19 z dnia 26 czerwca 2019 r.</t>
  </si>
  <si>
    <t>Zatwierdzony na posiedzeniu Senatu UMCS w Lublinie w dniu:</t>
  </si>
  <si>
    <t>26 czerwca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</si>
</sst>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sz val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name val="Arial CE"/>
      <family val="2"/>
    </font>
    <font>
      <sz val="11"/>
      <color indexed="8"/>
      <name val="Times New Roman"/>
      <family val="1"/>
    </font>
    <font>
      <u val="single"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name val="Arial Narrow"/>
      <family val="2"/>
    </font>
    <font>
      <b/>
      <u val="single"/>
      <sz val="11"/>
      <color indexed="8"/>
      <name val="Czcionka tekstu podstawowego"/>
      <family val="0"/>
    </font>
    <font>
      <sz val="12"/>
      <color indexed="8"/>
      <name val="Arial Narrow"/>
      <family val="2"/>
    </font>
    <font>
      <b/>
      <sz val="11"/>
      <name val="Czcionka tekstu podstawowego"/>
      <family val="0"/>
    </font>
    <font>
      <sz val="11"/>
      <name val="Czcionka tekstu podstawowego"/>
      <family val="2"/>
    </font>
    <font>
      <b/>
      <u val="single"/>
      <sz val="11"/>
      <name val="Czcionka tekstu podstawowego"/>
      <family val="0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2"/>
      <color indexed="36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zcionka tekstu podstawowego"/>
      <family val="2"/>
    </font>
    <font>
      <sz val="12"/>
      <color indexed="8"/>
      <name val="Arial"/>
      <family val="2"/>
    </font>
    <font>
      <sz val="12"/>
      <color indexed="10"/>
      <name val="Arial Narrow"/>
      <family val="2"/>
    </font>
    <font>
      <sz val="11"/>
      <color indexed="8"/>
      <name val="Arial"/>
      <family val="2"/>
    </font>
    <font>
      <u val="single"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double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 style="medium"/>
      <right>
        <color indexed="63"/>
      </right>
      <top style="medium"/>
      <bottom style="double"/>
    </border>
    <border>
      <left/>
      <right>
        <color indexed="63"/>
      </right>
      <top style="medium"/>
      <bottom style="double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 style="thin"/>
      <bottom/>
    </border>
    <border>
      <left style="thin"/>
      <right/>
      <top/>
      <bottom style="medium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 shrinkToFit="1"/>
    </xf>
    <xf numFmtId="0" fontId="24" fillId="32" borderId="11" xfId="0" applyFont="1" applyFill="1" applyBorder="1" applyAlignment="1">
      <alignment horizontal="center" vertical="center" shrinkToFit="1"/>
    </xf>
    <xf numFmtId="0" fontId="24" fillId="32" borderId="1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32" borderId="14" xfId="0" applyFont="1" applyFill="1" applyBorder="1" applyAlignment="1">
      <alignment horizontal="center" vertical="center" shrinkToFit="1"/>
    </xf>
    <xf numFmtId="0" fontId="19" fillId="33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24" fillId="0" borderId="15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shrinkToFit="1"/>
    </xf>
    <xf numFmtId="0" fontId="19" fillId="0" borderId="21" xfId="0" applyFont="1" applyFill="1" applyBorder="1" applyAlignment="1">
      <alignment horizontal="center" shrinkToFit="1"/>
    </xf>
    <xf numFmtId="0" fontId="24" fillId="32" borderId="22" xfId="0" applyFont="1" applyFill="1" applyBorder="1" applyAlignment="1">
      <alignment horizontal="center" vertical="center" shrinkToFit="1"/>
    </xf>
    <xf numFmtId="0" fontId="19" fillId="32" borderId="11" xfId="0" applyFont="1" applyFill="1" applyBorder="1" applyAlignment="1">
      <alignment horizontal="center" vertical="center" shrinkToFit="1"/>
    </xf>
    <xf numFmtId="0" fontId="19" fillId="32" borderId="23" xfId="0" applyFont="1" applyFill="1" applyBorder="1" applyAlignment="1">
      <alignment horizontal="center" vertical="center" shrinkToFit="1"/>
    </xf>
    <xf numFmtId="0" fontId="19" fillId="32" borderId="12" xfId="0" applyFont="1" applyFill="1" applyBorder="1" applyAlignment="1">
      <alignment horizontal="center" vertical="center" shrinkToFit="1"/>
    </xf>
    <xf numFmtId="0" fontId="24" fillId="32" borderId="24" xfId="0" applyFont="1" applyFill="1" applyBorder="1" applyAlignment="1">
      <alignment horizontal="center" vertical="center" shrinkToFit="1"/>
    </xf>
    <xf numFmtId="0" fontId="24" fillId="32" borderId="14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shrinkToFit="1"/>
    </xf>
    <xf numFmtId="0" fontId="19" fillId="33" borderId="13" xfId="0" applyFont="1" applyFill="1" applyBorder="1" applyAlignment="1">
      <alignment horizontal="center" vertical="center" shrinkToFit="1"/>
    </xf>
    <xf numFmtId="0" fontId="19" fillId="33" borderId="18" xfId="0" applyFont="1" applyFill="1" applyBorder="1" applyAlignment="1">
      <alignment horizontal="center" vertical="center" shrinkToFit="1"/>
    </xf>
    <xf numFmtId="0" fontId="19" fillId="33" borderId="21" xfId="0" applyFont="1" applyFill="1" applyBorder="1" applyAlignment="1">
      <alignment horizontal="center" shrinkToFi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 shrinkToFit="1"/>
    </xf>
    <xf numFmtId="0" fontId="24" fillId="33" borderId="18" xfId="0" applyFont="1" applyFill="1" applyBorder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 vertical="center" wrapText="1"/>
    </xf>
    <xf numFmtId="49" fontId="2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0" fillId="0" borderId="29" xfId="0" applyFill="1" applyBorder="1" applyAlignment="1">
      <alignment/>
    </xf>
    <xf numFmtId="0" fontId="24" fillId="0" borderId="16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shrinkToFit="1"/>
    </xf>
    <xf numFmtId="0" fontId="70" fillId="0" borderId="35" xfId="0" applyFont="1" applyFill="1" applyBorder="1" applyAlignment="1">
      <alignment shrinkToFit="1"/>
    </xf>
    <xf numFmtId="0" fontId="70" fillId="0" borderId="10" xfId="0" applyFont="1" applyFill="1" applyBorder="1" applyAlignment="1">
      <alignment shrinkToFit="1"/>
    </xf>
    <xf numFmtId="0" fontId="19" fillId="0" borderId="36" xfId="0" applyFont="1" applyFill="1" applyBorder="1" applyAlignment="1">
      <alignment horizontal="center" shrinkToFit="1"/>
    </xf>
    <xf numFmtId="0" fontId="24" fillId="0" borderId="14" xfId="0" applyFont="1" applyFill="1" applyBorder="1" applyAlignment="1">
      <alignment wrapTex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37" xfId="0" applyFont="1" applyFill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shrinkToFit="1"/>
    </xf>
    <xf numFmtId="0" fontId="19" fillId="0" borderId="17" xfId="0" applyFont="1" applyFill="1" applyBorder="1" applyAlignment="1">
      <alignment horizontal="center" shrinkToFit="1"/>
    </xf>
    <xf numFmtId="0" fontId="24" fillId="0" borderId="15" xfId="0" applyFont="1" applyFill="1" applyBorder="1" applyAlignment="1">
      <alignment wrapText="1"/>
    </xf>
    <xf numFmtId="0" fontId="24" fillId="0" borderId="36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24" fillId="0" borderId="42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16" fillId="0" borderId="44" xfId="0" applyFont="1" applyFill="1" applyBorder="1" applyAlignment="1">
      <alignment horizontal="center" vertical="center" shrinkToFit="1"/>
    </xf>
    <xf numFmtId="0" fontId="70" fillId="0" borderId="44" xfId="0" applyFont="1" applyFill="1" applyBorder="1" applyAlignment="1">
      <alignment shrinkToFit="1"/>
    </xf>
    <xf numFmtId="0" fontId="24" fillId="0" borderId="12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vertical="center" wrapText="1"/>
    </xf>
    <xf numFmtId="0" fontId="19" fillId="0" borderId="47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vertical="center" shrinkToFit="1"/>
    </xf>
    <xf numFmtId="0" fontId="12" fillId="0" borderId="48" xfId="0" applyFont="1" applyFill="1" applyBorder="1" applyAlignment="1">
      <alignment vertical="center" shrinkToFit="1"/>
    </xf>
    <xf numFmtId="0" fontId="29" fillId="0" borderId="49" xfId="0" applyFont="1" applyFill="1" applyBorder="1" applyAlignment="1">
      <alignment horizontal="center" vertical="center" shrinkToFit="1"/>
    </xf>
    <xf numFmtId="0" fontId="29" fillId="0" borderId="47" xfId="0" applyFont="1" applyFill="1" applyBorder="1" applyAlignment="1">
      <alignment horizontal="center" vertical="center" shrinkToFit="1"/>
    </xf>
    <xf numFmtId="0" fontId="29" fillId="0" borderId="48" xfId="0" applyFont="1" applyFill="1" applyBorder="1" applyAlignment="1">
      <alignment horizontal="center" vertical="center" shrinkToFit="1"/>
    </xf>
    <xf numFmtId="0" fontId="29" fillId="0" borderId="50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29" fillId="0" borderId="34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vertical="center" shrinkToFit="1"/>
    </xf>
    <xf numFmtId="0" fontId="12" fillId="0" borderId="51" xfId="0" applyFont="1" applyFill="1" applyBorder="1" applyAlignment="1">
      <alignment vertical="center" shrinkToFit="1"/>
    </xf>
    <xf numFmtId="0" fontId="29" fillId="0" borderId="52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horizontal="center" vertical="center" shrinkToFit="1"/>
    </xf>
    <xf numFmtId="0" fontId="29" fillId="0" borderId="51" xfId="0" applyFont="1" applyFill="1" applyBorder="1" applyAlignment="1">
      <alignment horizontal="center" vertical="center" shrinkToFit="1"/>
    </xf>
    <xf numFmtId="0" fontId="29" fillId="0" borderId="27" xfId="0" applyFont="1" applyFill="1" applyBorder="1" applyAlignment="1">
      <alignment horizontal="center" vertical="center" shrinkToFit="1"/>
    </xf>
    <xf numFmtId="0" fontId="29" fillId="0" borderId="53" xfId="0" applyFont="1" applyFill="1" applyBorder="1" applyAlignment="1">
      <alignment horizontal="center" vertical="center" shrinkToFit="1"/>
    </xf>
    <xf numFmtId="0" fontId="28" fillId="0" borderId="54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wrapText="1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30" fillId="0" borderId="36" xfId="0" applyFont="1" applyFill="1" applyBorder="1" applyAlignment="1">
      <alignment shrinkToFit="1"/>
    </xf>
    <xf numFmtId="0" fontId="24" fillId="0" borderId="18" xfId="0" applyFont="1" applyFill="1" applyBorder="1" applyAlignment="1">
      <alignment horizontal="center" shrinkToFit="1"/>
    </xf>
    <xf numFmtId="0" fontId="24" fillId="0" borderId="17" xfId="0" applyFont="1" applyFill="1" applyBorder="1" applyAlignment="1">
      <alignment horizontal="center" shrinkToFit="1"/>
    </xf>
    <xf numFmtId="0" fontId="24" fillId="0" borderId="21" xfId="0" applyFont="1" applyFill="1" applyBorder="1" applyAlignment="1">
      <alignment wrapText="1"/>
    </xf>
    <xf numFmtId="0" fontId="24" fillId="0" borderId="55" xfId="0" applyFont="1" applyFill="1" applyBorder="1" applyAlignment="1">
      <alignment horizontal="center" vertical="center" shrinkToFit="1"/>
    </xf>
    <xf numFmtId="0" fontId="24" fillId="0" borderId="56" xfId="0" applyFont="1" applyFill="1" applyBorder="1" applyAlignment="1">
      <alignment horizontal="center" shrinkToFit="1"/>
    </xf>
    <xf numFmtId="0" fontId="24" fillId="0" borderId="38" xfId="0" applyFont="1" applyFill="1" applyBorder="1" applyAlignment="1">
      <alignment horizontal="center" shrinkToFit="1"/>
    </xf>
    <xf numFmtId="0" fontId="70" fillId="0" borderId="13" xfId="0" applyFont="1" applyFill="1" applyBorder="1" applyAlignment="1">
      <alignment shrinkToFit="1"/>
    </xf>
    <xf numFmtId="0" fontId="24" fillId="0" borderId="51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center" vertical="center" shrinkToFit="1"/>
    </xf>
    <xf numFmtId="0" fontId="24" fillId="0" borderId="52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 shrinkToFit="1"/>
    </xf>
    <xf numFmtId="0" fontId="24" fillId="0" borderId="59" xfId="0" applyFont="1" applyFill="1" applyBorder="1" applyAlignment="1">
      <alignment horizontal="center" vertical="center" shrinkToFit="1"/>
    </xf>
    <xf numFmtId="0" fontId="24" fillId="0" borderId="52" xfId="0" applyFont="1" applyFill="1" applyBorder="1" applyAlignment="1">
      <alignment horizontal="center" shrinkToFit="1"/>
    </xf>
    <xf numFmtId="0" fontId="24" fillId="0" borderId="25" xfId="0" applyFont="1" applyFill="1" applyBorder="1" applyAlignment="1">
      <alignment horizont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0" fontId="24" fillId="32" borderId="62" xfId="0" applyFont="1" applyFill="1" applyBorder="1" applyAlignment="1">
      <alignment horizontal="center" vertical="center" shrinkToFit="1"/>
    </xf>
    <xf numFmtId="49" fontId="19" fillId="32" borderId="14" xfId="0" applyNumberFormat="1" applyFont="1" applyFill="1" applyBorder="1" applyAlignment="1">
      <alignment horizontal="center" shrinkToFit="1"/>
    </xf>
    <xf numFmtId="0" fontId="2" fillId="32" borderId="32" xfId="0" applyFont="1" applyFill="1" applyBorder="1" applyAlignment="1">
      <alignment horizontal="center" vertical="center" shrinkToFit="1"/>
    </xf>
    <xf numFmtId="0" fontId="24" fillId="32" borderId="37" xfId="0" applyFont="1" applyFill="1" applyBorder="1" applyAlignment="1">
      <alignment horizontal="center" shrinkToFit="1"/>
    </xf>
    <xf numFmtId="0" fontId="24" fillId="32" borderId="37" xfId="0" applyFont="1" applyFill="1" applyBorder="1" applyAlignment="1">
      <alignment horizontal="center" vertical="center" shrinkToFit="1"/>
    </xf>
    <xf numFmtId="0" fontId="2" fillId="32" borderId="39" xfId="0" applyFont="1" applyFill="1" applyBorder="1" applyAlignment="1">
      <alignment horizontal="center" vertical="center" shrinkToFit="1"/>
    </xf>
    <xf numFmtId="0" fontId="24" fillId="32" borderId="23" xfId="0" applyFont="1" applyFill="1" applyBorder="1" applyAlignment="1">
      <alignment horizontal="center" vertical="center" shrinkToFit="1"/>
    </xf>
    <xf numFmtId="0" fontId="19" fillId="32" borderId="37" xfId="0" applyFont="1" applyFill="1" applyBorder="1" applyAlignment="1">
      <alignment horizontal="center" shrinkToFit="1"/>
    </xf>
    <xf numFmtId="0" fontId="19" fillId="32" borderId="14" xfId="0" applyFont="1" applyFill="1" applyBorder="1" applyAlignment="1">
      <alignment horizontal="center" shrinkToFit="1"/>
    </xf>
    <xf numFmtId="0" fontId="2" fillId="32" borderId="29" xfId="0" applyFont="1" applyFill="1" applyBorder="1" applyAlignment="1">
      <alignment horizontal="center" vertical="center" shrinkToFit="1"/>
    </xf>
    <xf numFmtId="0" fontId="24" fillId="32" borderId="61" xfId="0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 shrinkToFit="1"/>
    </xf>
    <xf numFmtId="0" fontId="28" fillId="32" borderId="54" xfId="0" applyFont="1" applyFill="1" applyBorder="1" applyAlignment="1">
      <alignment horizontal="center" vertical="center" shrinkToFit="1"/>
    </xf>
    <xf numFmtId="0" fontId="24" fillId="32" borderId="63" xfId="0" applyFont="1" applyFill="1" applyBorder="1" applyAlignment="1">
      <alignment horizontal="center" vertical="center" shrinkToFit="1"/>
    </xf>
    <xf numFmtId="0" fontId="4" fillId="32" borderId="64" xfId="0" applyFont="1" applyFill="1" applyBorder="1" applyAlignment="1">
      <alignment horizontal="center" vertical="center" shrinkToFit="1"/>
    </xf>
    <xf numFmtId="0" fontId="24" fillId="32" borderId="51" xfId="0" applyFont="1" applyFill="1" applyBorder="1" applyAlignment="1">
      <alignment horizontal="center" vertical="center" shrinkToFit="1"/>
    </xf>
    <xf numFmtId="0" fontId="4" fillId="32" borderId="61" xfId="0" applyFont="1" applyFill="1" applyBorder="1" applyAlignment="1">
      <alignment horizontal="center" vertical="center" shrinkToFit="1"/>
    </xf>
    <xf numFmtId="0" fontId="24" fillId="32" borderId="14" xfId="0" applyFont="1" applyFill="1" applyBorder="1" applyAlignment="1">
      <alignment horizontal="center" shrinkToFit="1"/>
    </xf>
    <xf numFmtId="0" fontId="24" fillId="32" borderId="65" xfId="0" applyFont="1" applyFill="1" applyBorder="1" applyAlignment="1">
      <alignment horizontal="center" vertical="center" shrinkToFit="1"/>
    </xf>
    <xf numFmtId="0" fontId="24" fillId="32" borderId="66" xfId="0" applyFont="1" applyFill="1" applyBorder="1" applyAlignment="1">
      <alignment horizontal="center" vertical="center" shrinkToFit="1"/>
    </xf>
    <xf numFmtId="0" fontId="24" fillId="32" borderId="58" xfId="0" applyFont="1" applyFill="1" applyBorder="1" applyAlignment="1">
      <alignment horizontal="center" vertical="center" shrinkToFit="1"/>
    </xf>
    <xf numFmtId="0" fontId="4" fillId="32" borderId="67" xfId="0" applyFont="1" applyFill="1" applyBorder="1" applyAlignment="1">
      <alignment horizontal="center" vertical="center" shrinkToFit="1"/>
    </xf>
    <xf numFmtId="0" fontId="4" fillId="32" borderId="46" xfId="0" applyFont="1" applyFill="1" applyBorder="1" applyAlignment="1">
      <alignment horizontal="center" vertical="center" shrinkToFit="1"/>
    </xf>
    <xf numFmtId="0" fontId="4" fillId="32" borderId="39" xfId="0" applyFont="1" applyFill="1" applyBorder="1" applyAlignment="1">
      <alignment horizontal="center" vertical="center" shrinkToFit="1"/>
    </xf>
    <xf numFmtId="0" fontId="24" fillId="33" borderId="13" xfId="0" applyFont="1" applyFill="1" applyBorder="1" applyAlignment="1">
      <alignment horizontal="center" vertical="center" shrinkToFit="1"/>
    </xf>
    <xf numFmtId="0" fontId="24" fillId="33" borderId="20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center" vertical="center" shrinkToFit="1"/>
    </xf>
    <xf numFmtId="0" fontId="24" fillId="33" borderId="17" xfId="0" applyFont="1" applyFill="1" applyBorder="1" applyAlignment="1">
      <alignment horizontal="center" vertical="center" shrinkToFit="1"/>
    </xf>
    <xf numFmtId="0" fontId="19" fillId="33" borderId="15" xfId="0" applyFont="1" applyFill="1" applyBorder="1" applyAlignment="1">
      <alignment horizontal="center" vertical="center" shrinkToFit="1"/>
    </xf>
    <xf numFmtId="0" fontId="19" fillId="33" borderId="10" xfId="0" applyFont="1" applyFill="1" applyBorder="1" applyAlignment="1">
      <alignment horizontal="center" shrinkToFit="1"/>
    </xf>
    <xf numFmtId="0" fontId="24" fillId="33" borderId="21" xfId="0" applyFont="1" applyFill="1" applyBorder="1" applyAlignment="1">
      <alignment horizontal="center" vertical="center" shrinkToFit="1"/>
    </xf>
    <xf numFmtId="0" fontId="2" fillId="33" borderId="39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shrinkToFit="1"/>
    </xf>
    <xf numFmtId="0" fontId="70" fillId="33" borderId="10" xfId="0" applyFont="1" applyFill="1" applyBorder="1" applyAlignment="1">
      <alignment shrinkToFit="1"/>
    </xf>
    <xf numFmtId="0" fontId="24" fillId="33" borderId="56" xfId="0" applyFont="1" applyFill="1" applyBorder="1" applyAlignment="1">
      <alignment horizontal="center" vertical="center" shrinkToFit="1"/>
    </xf>
    <xf numFmtId="0" fontId="24" fillId="33" borderId="15" xfId="0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center" vertical="center" shrinkToFit="1"/>
    </xf>
    <xf numFmtId="0" fontId="4" fillId="33" borderId="46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19" fillId="33" borderId="49" xfId="0" applyFont="1" applyFill="1" applyBorder="1" applyAlignment="1">
      <alignment horizontal="center" vertical="center" shrinkToFit="1"/>
    </xf>
    <xf numFmtId="0" fontId="19" fillId="33" borderId="53" xfId="0" applyFont="1" applyFill="1" applyBorder="1" applyAlignment="1">
      <alignment horizontal="center" vertical="center" shrinkToFit="1"/>
    </xf>
    <xf numFmtId="0" fontId="29" fillId="33" borderId="47" xfId="0" applyFont="1" applyFill="1" applyBorder="1" applyAlignment="1">
      <alignment horizontal="center" vertical="center" shrinkToFit="1"/>
    </xf>
    <xf numFmtId="0" fontId="29" fillId="33" borderId="10" xfId="0" applyFont="1" applyFill="1" applyBorder="1" applyAlignment="1">
      <alignment horizontal="center" vertical="center" shrinkToFit="1"/>
    </xf>
    <xf numFmtId="0" fontId="29" fillId="33" borderId="25" xfId="0" applyFont="1" applyFill="1" applyBorder="1" applyAlignment="1">
      <alignment horizontal="center" vertical="center" shrinkToFit="1"/>
    </xf>
    <xf numFmtId="0" fontId="30" fillId="33" borderId="17" xfId="0" applyFont="1" applyFill="1" applyBorder="1" applyAlignment="1">
      <alignment shrinkToFit="1"/>
    </xf>
    <xf numFmtId="0" fontId="4" fillId="33" borderId="60" xfId="0" applyFont="1" applyFill="1" applyBorder="1" applyAlignment="1">
      <alignment horizontal="center" vertical="center" shrinkToFit="1"/>
    </xf>
    <xf numFmtId="0" fontId="28" fillId="33" borderId="54" xfId="0" applyFont="1" applyFill="1" applyBorder="1" applyAlignment="1">
      <alignment horizontal="center" vertical="center" shrinkToFit="1"/>
    </xf>
    <xf numFmtId="0" fontId="24" fillId="33" borderId="25" xfId="0" applyFont="1" applyFill="1" applyBorder="1" applyAlignment="1">
      <alignment horizontal="center" vertical="center" shrinkToFit="1"/>
    </xf>
    <xf numFmtId="0" fontId="4" fillId="33" borderId="61" xfId="0" applyFont="1" applyFill="1" applyBorder="1" applyAlignment="1">
      <alignment horizontal="center" vertical="center" shrinkToFit="1"/>
    </xf>
    <xf numFmtId="0" fontId="24" fillId="33" borderId="38" xfId="0" applyFont="1" applyFill="1" applyBorder="1" applyAlignment="1">
      <alignment horizontal="center" vertical="center" shrinkToFit="1"/>
    </xf>
    <xf numFmtId="0" fontId="24" fillId="33" borderId="27" xfId="0" applyFont="1" applyFill="1" applyBorder="1" applyAlignment="1">
      <alignment horizontal="center" vertical="center" shrinkToFit="1"/>
    </xf>
    <xf numFmtId="0" fontId="24" fillId="33" borderId="17" xfId="0" applyFont="1" applyFill="1" applyBorder="1" applyAlignment="1">
      <alignment horizontal="center" shrinkToFit="1"/>
    </xf>
    <xf numFmtId="0" fontId="24" fillId="33" borderId="38" xfId="0" applyFont="1" applyFill="1" applyBorder="1" applyAlignment="1">
      <alignment horizontal="center" shrinkToFit="1"/>
    </xf>
    <xf numFmtId="0" fontId="24" fillId="33" borderId="25" xfId="0" applyFont="1" applyFill="1" applyBorder="1" applyAlignment="1">
      <alignment horizontal="center" shrinkToFit="1"/>
    </xf>
    <xf numFmtId="0" fontId="19" fillId="32" borderId="10" xfId="0" applyFont="1" applyFill="1" applyBorder="1" applyAlignment="1">
      <alignment horizontal="center" shrinkToFit="1"/>
    </xf>
    <xf numFmtId="0" fontId="24" fillId="32" borderId="10" xfId="0" applyFont="1" applyFill="1" applyBorder="1" applyAlignment="1">
      <alignment horizontal="center" vertical="center" shrinkToFit="1"/>
    </xf>
    <xf numFmtId="0" fontId="19" fillId="32" borderId="10" xfId="0" applyFont="1" applyFill="1" applyBorder="1" applyAlignment="1">
      <alignment horizontal="center" vertical="center" shrinkToFit="1"/>
    </xf>
    <xf numFmtId="0" fontId="24" fillId="0" borderId="68" xfId="0" applyFont="1" applyFill="1" applyBorder="1" applyAlignment="1">
      <alignment horizontal="center" vertical="center" shrinkToFit="1"/>
    </xf>
    <xf numFmtId="0" fontId="19" fillId="33" borderId="16" xfId="0" applyFont="1" applyFill="1" applyBorder="1" applyAlignment="1">
      <alignment horizontal="center" vertical="center" shrinkToFit="1"/>
    </xf>
    <xf numFmtId="0" fontId="24" fillId="32" borderId="36" xfId="0" applyFont="1" applyFill="1" applyBorder="1" applyAlignment="1">
      <alignment horizontal="center" vertical="center" shrinkToFit="1"/>
    </xf>
    <xf numFmtId="0" fontId="24" fillId="32" borderId="17" xfId="0" applyFont="1" applyFill="1" applyBorder="1" applyAlignment="1">
      <alignment horizontal="center" vertical="center" shrinkToFit="1"/>
    </xf>
    <xf numFmtId="0" fontId="19" fillId="32" borderId="16" xfId="0" applyFont="1" applyFill="1" applyBorder="1" applyAlignment="1">
      <alignment horizontal="center" vertical="center" shrinkToFit="1"/>
    </xf>
    <xf numFmtId="0" fontId="19" fillId="0" borderId="56" xfId="0" applyFont="1" applyFill="1" applyBorder="1" applyAlignment="1">
      <alignment horizontal="center" shrinkToFit="1"/>
    </xf>
    <xf numFmtId="0" fontId="19" fillId="0" borderId="38" xfId="0" applyFont="1" applyFill="1" applyBorder="1" applyAlignment="1">
      <alignment horizontal="center" shrinkToFit="1"/>
    </xf>
    <xf numFmtId="0" fontId="24" fillId="33" borderId="16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70" fillId="0" borderId="0" xfId="0" applyFont="1" applyFill="1" applyBorder="1" applyAlignment="1">
      <alignment shrinkToFit="1"/>
    </xf>
    <xf numFmtId="0" fontId="24" fillId="0" borderId="0" xfId="0" applyFont="1" applyFill="1" applyBorder="1" applyAlignment="1">
      <alignment horizontal="center" vertical="center" shrinkToFit="1"/>
    </xf>
    <xf numFmtId="0" fontId="19" fillId="32" borderId="21" xfId="0" applyFont="1" applyFill="1" applyBorder="1" applyAlignment="1">
      <alignment horizontal="center" shrinkToFit="1"/>
    </xf>
    <xf numFmtId="0" fontId="19" fillId="32" borderId="17" xfId="0" applyFont="1" applyFill="1" applyBorder="1" applyAlignment="1">
      <alignment horizontal="center" vertical="center" shrinkToFit="1"/>
    </xf>
    <xf numFmtId="0" fontId="2" fillId="32" borderId="28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70" fillId="0" borderId="72" xfId="0" applyFont="1" applyFill="1" applyBorder="1" applyAlignment="1">
      <alignment shrinkToFit="1"/>
    </xf>
    <xf numFmtId="0" fontId="19" fillId="32" borderId="17" xfId="0" applyFont="1" applyFill="1" applyBorder="1" applyAlignment="1">
      <alignment horizontal="center" shrinkToFit="1"/>
    </xf>
    <xf numFmtId="0" fontId="70" fillId="0" borderId="0" xfId="0" applyFont="1" applyFill="1" applyBorder="1" applyAlignment="1">
      <alignment horizontal="center" shrinkToFit="1"/>
    </xf>
    <xf numFmtId="0" fontId="4" fillId="32" borderId="28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shrinkToFit="1"/>
    </xf>
    <xf numFmtId="0" fontId="30" fillId="0" borderId="10" xfId="0" applyFont="1" applyFill="1" applyBorder="1" applyAlignment="1">
      <alignment shrinkToFit="1"/>
    </xf>
    <xf numFmtId="0" fontId="70" fillId="0" borderId="19" xfId="0" applyFont="1" applyFill="1" applyBorder="1" applyAlignment="1">
      <alignment horizontal="center" vertical="center" shrinkToFit="1"/>
    </xf>
    <xf numFmtId="0" fontId="70" fillId="0" borderId="56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horizontal="center" shrinkToFit="1"/>
    </xf>
    <xf numFmtId="0" fontId="24" fillId="32" borderId="10" xfId="0" applyFont="1" applyFill="1" applyBorder="1" applyAlignment="1">
      <alignment horizontal="center" shrinkToFit="1"/>
    </xf>
    <xf numFmtId="0" fontId="24" fillId="32" borderId="0" xfId="0" applyFont="1" applyFill="1" applyBorder="1" applyAlignment="1">
      <alignment horizontal="center" vertical="center" shrinkToFit="1"/>
    </xf>
    <xf numFmtId="0" fontId="24" fillId="32" borderId="21" xfId="0" applyFont="1" applyFill="1" applyBorder="1" applyAlignment="1">
      <alignment horizontal="center" shrinkToFit="1"/>
    </xf>
    <xf numFmtId="0" fontId="24" fillId="32" borderId="25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49" fontId="10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7" fillId="0" borderId="4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90"/>
    </xf>
    <xf numFmtId="0" fontId="0" fillId="0" borderId="75" xfId="0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 shrinkToFit="1"/>
    </xf>
    <xf numFmtId="0" fontId="4" fillId="0" borderId="64" xfId="0" applyFont="1" applyFill="1" applyBorder="1" applyAlignment="1">
      <alignment horizontal="left" vertical="center" shrinkToFit="1"/>
    </xf>
    <xf numFmtId="0" fontId="4" fillId="0" borderId="76" xfId="0" applyFont="1" applyFill="1" applyBorder="1" applyAlignment="1">
      <alignment horizontal="left" vertical="center" shrinkToFit="1"/>
    </xf>
    <xf numFmtId="0" fontId="70" fillId="0" borderId="43" xfId="0" applyFont="1" applyFill="1" applyBorder="1" applyAlignment="1">
      <alignment vertical="center" shrinkToFit="1"/>
    </xf>
    <xf numFmtId="49" fontId="16" fillId="0" borderId="0" xfId="0" applyNumberFormat="1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51" xfId="0" applyFont="1" applyFill="1" applyBorder="1" applyAlignment="1">
      <alignment horizontal="center" vertical="center" textRotation="90"/>
    </xf>
    <xf numFmtId="0" fontId="4" fillId="0" borderId="79" xfId="0" applyFont="1" applyFill="1" applyBorder="1" applyAlignment="1">
      <alignment horizontal="center" vertical="center" shrinkToFit="1"/>
    </xf>
    <xf numFmtId="0" fontId="12" fillId="0" borderId="80" xfId="0" applyFont="1" applyFill="1" applyBorder="1" applyAlignment="1">
      <alignment horizontal="center" vertical="center" shrinkToFit="1"/>
    </xf>
    <xf numFmtId="0" fontId="28" fillId="32" borderId="40" xfId="0" applyFont="1" applyFill="1" applyBorder="1" applyAlignment="1">
      <alignment horizontal="center" vertical="center" shrinkToFit="1"/>
    </xf>
    <xf numFmtId="0" fontId="28" fillId="32" borderId="29" xfId="0" applyFont="1" applyFill="1" applyBorder="1" applyAlignment="1">
      <alignment horizontal="center" vertical="center" shrinkToFit="1"/>
    </xf>
    <xf numFmtId="0" fontId="28" fillId="32" borderId="32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left" vertical="center" shrinkToFit="1"/>
    </xf>
    <xf numFmtId="0" fontId="12" fillId="0" borderId="82" xfId="0" applyFont="1" applyFill="1" applyBorder="1" applyAlignment="1">
      <alignment vertical="center" shrinkToFit="1"/>
    </xf>
    <xf numFmtId="0" fontId="12" fillId="0" borderId="39" xfId="0" applyFont="1" applyFill="1" applyBorder="1" applyAlignment="1">
      <alignment vertical="center" shrinkToFi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70" fillId="0" borderId="83" xfId="0" applyFont="1" applyFill="1" applyBorder="1" applyAlignment="1">
      <alignment horizontal="center" vertical="center" shrinkToFit="1"/>
    </xf>
    <xf numFmtId="0" fontId="70" fillId="0" borderId="7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70" fillId="0" borderId="40" xfId="0" applyFont="1" applyFill="1" applyBorder="1" applyAlignment="1">
      <alignment horizontal="right" vertical="center" shrinkToFit="1"/>
    </xf>
    <xf numFmtId="0" fontId="70" fillId="0" borderId="29" xfId="0" applyFont="1" applyFill="1" applyBorder="1" applyAlignment="1">
      <alignment horizontal="right" vertical="center" shrinkToFit="1"/>
    </xf>
    <xf numFmtId="0" fontId="70" fillId="0" borderId="69" xfId="0" applyFont="1" applyFill="1" applyBorder="1" applyAlignment="1">
      <alignment horizontal="right" vertical="center" shrinkToFit="1"/>
    </xf>
    <xf numFmtId="0" fontId="28" fillId="32" borderId="69" xfId="0" applyFont="1" applyFill="1" applyBorder="1" applyAlignment="1">
      <alignment horizontal="center" vertical="center" shrinkToFit="1"/>
    </xf>
    <xf numFmtId="0" fontId="28" fillId="0" borderId="41" xfId="0" applyFont="1" applyFill="1" applyBorder="1" applyAlignment="1">
      <alignment horizontal="center" vertical="center" shrinkToFit="1"/>
    </xf>
    <xf numFmtId="0" fontId="28" fillId="0" borderId="42" xfId="0" applyFont="1" applyFill="1" applyBorder="1" applyAlignment="1">
      <alignment horizontal="center" vertical="center" shrinkToFit="1"/>
    </xf>
    <xf numFmtId="0" fontId="28" fillId="0" borderId="43" xfId="0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4" fillId="0" borderId="84" xfId="0" applyFont="1" applyFill="1" applyBorder="1" applyAlignment="1">
      <alignment horizontal="center" vertical="center" shrinkToFit="1"/>
    </xf>
    <xf numFmtId="0" fontId="16" fillId="0" borderId="85" xfId="0" applyFont="1" applyFill="1" applyBorder="1" applyAlignment="1">
      <alignment horizontal="center" vertical="center" shrinkToFit="1"/>
    </xf>
    <xf numFmtId="0" fontId="70" fillId="0" borderId="85" xfId="0" applyFont="1" applyFill="1" applyBorder="1" applyAlignment="1">
      <alignment shrinkToFit="1"/>
    </xf>
    <xf numFmtId="0" fontId="70" fillId="0" borderId="86" xfId="0" applyFont="1" applyFill="1" applyBorder="1" applyAlignment="1">
      <alignment shrinkToFit="1"/>
    </xf>
    <xf numFmtId="0" fontId="28" fillId="0" borderId="40" xfId="0" applyFont="1" applyFill="1" applyBorder="1" applyAlignment="1">
      <alignment horizontal="center" vertical="center" shrinkToFit="1"/>
    </xf>
    <xf numFmtId="0" fontId="28" fillId="0" borderId="29" xfId="0" applyFont="1" applyFill="1" applyBorder="1" applyAlignment="1">
      <alignment horizontal="center" vertical="center" shrinkToFit="1"/>
    </xf>
    <xf numFmtId="0" fontId="28" fillId="0" borderId="69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34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wrapText="1"/>
    </xf>
    <xf numFmtId="0" fontId="14" fillId="0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G114"/>
  <sheetViews>
    <sheetView showZeros="0" tabSelected="1" zoomScale="69" zoomScaleNormal="69" zoomScalePageLayoutView="62" workbookViewId="0" topLeftCell="A1">
      <selection activeCell="U99" sqref="U99"/>
    </sheetView>
  </sheetViews>
  <sheetFormatPr defaultColWidth="8.796875" defaultRowHeight="14.25"/>
  <cols>
    <col min="1" max="1" width="4.3984375" style="10" customWidth="1"/>
    <col min="2" max="2" width="3.19921875" style="33" customWidth="1"/>
    <col min="3" max="3" width="35.09765625" style="149" customWidth="1"/>
    <col min="4" max="4" width="5.3984375" style="10" customWidth="1"/>
    <col min="5" max="5" width="5.59765625" style="10" customWidth="1"/>
    <col min="6" max="6" width="4.5" style="10" customWidth="1"/>
    <col min="7" max="9" width="3.5" style="10" customWidth="1"/>
    <col min="10" max="10" width="4.09765625" style="10" customWidth="1"/>
    <col min="11" max="11" width="3.19921875" style="10" customWidth="1"/>
    <col min="12" max="13" width="3.09765625" style="10" customWidth="1"/>
    <col min="14" max="14" width="4" style="10" customWidth="1"/>
    <col min="15" max="17" width="3.5" style="10" customWidth="1"/>
    <col min="18" max="18" width="3.3984375" style="10" customWidth="1"/>
    <col min="19" max="19" width="3.09765625" style="10" customWidth="1"/>
    <col min="20" max="20" width="4.19921875" style="10" customWidth="1"/>
    <col min="21" max="21" width="4" style="10" customWidth="1"/>
    <col min="22" max="24" width="3.59765625" style="10" customWidth="1"/>
    <col min="25" max="25" width="3.19921875" style="10" customWidth="1"/>
    <col min="26" max="26" width="3.09765625" style="10" customWidth="1"/>
    <col min="27" max="27" width="3.59765625" style="10" customWidth="1"/>
    <col min="28" max="28" width="3.09765625" style="10" customWidth="1"/>
    <col min="29" max="31" width="3.69921875" style="10" customWidth="1"/>
    <col min="32" max="33" width="3.09765625" style="10" customWidth="1"/>
    <col min="34" max="34" width="3.59765625" style="10" customWidth="1"/>
    <col min="35" max="35" width="4.09765625" style="10" customWidth="1"/>
    <col min="36" max="38" width="4" style="10" customWidth="1"/>
    <col min="39" max="39" width="3.19921875" style="10" customWidth="1"/>
    <col min="40" max="40" width="3.09765625" style="10" customWidth="1"/>
    <col min="41" max="41" width="3.3984375" style="10" customWidth="1"/>
    <col min="42" max="42" width="3.09765625" style="10" customWidth="1"/>
    <col min="43" max="45" width="4" style="10" customWidth="1"/>
    <col min="46" max="46" width="3.59765625" style="10" customWidth="1"/>
    <col min="47" max="47" width="3.09765625" style="10" customWidth="1"/>
    <col min="48" max="48" width="3.59765625" style="10" customWidth="1"/>
    <col min="49" max="50" width="3.09765625" style="10" customWidth="1"/>
    <col min="51" max="52" width="3.8984375" style="10" customWidth="1"/>
    <col min="53" max="53" width="3" style="10" customWidth="1"/>
    <col min="54" max="54" width="3.19921875" style="10" customWidth="1"/>
    <col min="55" max="56" width="3.69921875" style="10" customWidth="1"/>
    <col min="57" max="57" width="3.09765625" style="10" customWidth="1"/>
    <col min="58" max="59" width="4" style="10" customWidth="1"/>
    <col min="60" max="16384" width="9" style="10" customWidth="1"/>
  </cols>
  <sheetData>
    <row r="1" spans="3:32" ht="15.75">
      <c r="C1" s="288" t="s">
        <v>116</v>
      </c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41"/>
      <c r="X1" s="41"/>
      <c r="Y1" s="42"/>
      <c r="Z1" s="42"/>
      <c r="AA1" s="42"/>
      <c r="AB1" s="42"/>
      <c r="AC1" s="42"/>
      <c r="AD1" s="42"/>
      <c r="AE1" s="42"/>
      <c r="AF1" s="42"/>
    </row>
    <row r="2" spans="3:59" ht="15"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2"/>
      <c r="Z2" s="42"/>
      <c r="AA2" s="42"/>
      <c r="AB2" s="42"/>
      <c r="AC2" s="42"/>
      <c r="AD2" s="42"/>
      <c r="AE2" s="42"/>
      <c r="AF2" s="42"/>
      <c r="AM2" s="360" t="s">
        <v>123</v>
      </c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261"/>
      <c r="BB2" s="261"/>
      <c r="BC2" s="261"/>
      <c r="BD2" s="261"/>
      <c r="BE2" s="261"/>
      <c r="BF2" s="261"/>
      <c r="BG2" s="261"/>
    </row>
    <row r="3" spans="3:52" ht="15">
      <c r="C3" s="43" t="s">
        <v>13</v>
      </c>
      <c r="D3" s="271" t="s">
        <v>71</v>
      </c>
      <c r="E3" s="271"/>
      <c r="F3" s="271"/>
      <c r="G3" s="271"/>
      <c r="H3" s="271"/>
      <c r="I3" s="271"/>
      <c r="J3" s="271"/>
      <c r="K3" s="272"/>
      <c r="L3" s="272"/>
      <c r="M3" s="272"/>
      <c r="N3" s="272"/>
      <c r="O3" s="272"/>
      <c r="P3" s="272"/>
      <c r="Q3" s="272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</row>
    <row r="4" spans="2:52" ht="15.75">
      <c r="B4" s="34"/>
      <c r="C4" s="43" t="s">
        <v>14</v>
      </c>
      <c r="D4" s="270"/>
      <c r="E4" s="270"/>
      <c r="F4" s="270"/>
      <c r="G4" s="270"/>
      <c r="H4" s="270"/>
      <c r="I4" s="270"/>
      <c r="J4" s="270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2:52" ht="15.75">
      <c r="B5" s="34"/>
      <c r="C5" s="49" t="s">
        <v>15</v>
      </c>
      <c r="D5" s="47" t="s">
        <v>25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3:52" ht="14.25">
      <c r="C6" s="49" t="s">
        <v>16</v>
      </c>
      <c r="D6" s="47" t="s">
        <v>114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</row>
    <row r="7" spans="3:52" ht="18">
      <c r="C7" s="49" t="s">
        <v>17</v>
      </c>
      <c r="D7" s="47" t="s">
        <v>26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2"/>
      <c r="AA7" s="42"/>
      <c r="AB7" s="42"/>
      <c r="AC7" s="42"/>
      <c r="AD7" s="42"/>
      <c r="AE7" s="42"/>
      <c r="AF7" s="42"/>
      <c r="AG7" s="50"/>
      <c r="AH7" s="50"/>
      <c r="AI7" s="50"/>
      <c r="AJ7" s="50"/>
      <c r="AK7" s="50"/>
      <c r="AL7" s="50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</row>
    <row r="8" spans="2:59" ht="18">
      <c r="B8" s="233"/>
      <c r="C8" s="234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2"/>
      <c r="BB8" s="232"/>
      <c r="BC8" s="232"/>
      <c r="BD8" s="232"/>
      <c r="BE8" s="232"/>
      <c r="BF8" s="232"/>
      <c r="BG8" s="232"/>
    </row>
    <row r="9" spans="2:59" ht="17.25" thickBot="1">
      <c r="B9" s="299" t="s">
        <v>0</v>
      </c>
      <c r="C9" s="301" t="s">
        <v>28</v>
      </c>
      <c r="D9" s="304" t="s">
        <v>2</v>
      </c>
      <c r="E9" s="280" t="s">
        <v>21</v>
      </c>
      <c r="F9" s="280"/>
      <c r="G9" s="280"/>
      <c r="H9" s="280"/>
      <c r="I9" s="280"/>
      <c r="J9" s="280"/>
      <c r="K9" s="277" t="s">
        <v>3</v>
      </c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9"/>
      <c r="Y9" s="277" t="s">
        <v>4</v>
      </c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9"/>
      <c r="AM9" s="277" t="s">
        <v>5</v>
      </c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9"/>
      <c r="BA9" s="328" t="s">
        <v>33</v>
      </c>
      <c r="BB9" s="329"/>
      <c r="BC9" s="329"/>
      <c r="BD9" s="329"/>
      <c r="BE9" s="329"/>
      <c r="BF9" s="329"/>
      <c r="BG9" s="330"/>
    </row>
    <row r="10" spans="2:59" ht="17.25" thickBot="1">
      <c r="B10" s="299"/>
      <c r="C10" s="302"/>
      <c r="D10" s="304"/>
      <c r="E10" s="281" t="s">
        <v>27</v>
      </c>
      <c r="F10" s="283" t="s">
        <v>6</v>
      </c>
      <c r="G10" s="280"/>
      <c r="H10" s="280"/>
      <c r="I10" s="280"/>
      <c r="J10" s="280"/>
      <c r="K10" s="293">
        <v>1</v>
      </c>
      <c r="L10" s="294"/>
      <c r="M10" s="294"/>
      <c r="N10" s="294"/>
      <c r="O10" s="294"/>
      <c r="P10" s="294"/>
      <c r="Q10" s="295"/>
      <c r="R10" s="293">
        <v>2</v>
      </c>
      <c r="S10" s="294"/>
      <c r="T10" s="294"/>
      <c r="U10" s="294"/>
      <c r="V10" s="294"/>
      <c r="W10" s="294"/>
      <c r="X10" s="295"/>
      <c r="Y10" s="296">
        <v>3</v>
      </c>
      <c r="Z10" s="297"/>
      <c r="AA10" s="297"/>
      <c r="AB10" s="297"/>
      <c r="AC10" s="298"/>
      <c r="AD10" s="237"/>
      <c r="AE10" s="237"/>
      <c r="AF10" s="273">
        <v>4</v>
      </c>
      <c r="AG10" s="274"/>
      <c r="AH10" s="274"/>
      <c r="AI10" s="274"/>
      <c r="AJ10" s="274"/>
      <c r="AK10" s="274"/>
      <c r="AL10" s="275"/>
      <c r="AM10" s="273">
        <v>5</v>
      </c>
      <c r="AN10" s="274"/>
      <c r="AO10" s="274"/>
      <c r="AP10" s="274"/>
      <c r="AQ10" s="274"/>
      <c r="AR10" s="274"/>
      <c r="AS10" s="275"/>
      <c r="AT10" s="273">
        <v>6</v>
      </c>
      <c r="AU10" s="274"/>
      <c r="AV10" s="274"/>
      <c r="AW10" s="274"/>
      <c r="AX10" s="274"/>
      <c r="AY10" s="274"/>
      <c r="AZ10" s="274"/>
      <c r="BA10" s="331">
        <v>7</v>
      </c>
      <c r="BB10" s="332"/>
      <c r="BC10" s="332"/>
      <c r="BD10" s="332"/>
      <c r="BE10" s="332"/>
      <c r="BF10" s="332"/>
      <c r="BG10" s="333"/>
    </row>
    <row r="11" spans="2:59" ht="64.5" thickBot="1">
      <c r="B11" s="300"/>
      <c r="C11" s="303"/>
      <c r="D11" s="305"/>
      <c r="E11" s="282"/>
      <c r="F11" s="51" t="s">
        <v>7</v>
      </c>
      <c r="G11" s="52" t="s">
        <v>11</v>
      </c>
      <c r="H11" s="52" t="s">
        <v>10</v>
      </c>
      <c r="I11" s="52" t="s">
        <v>8</v>
      </c>
      <c r="J11" s="53" t="s">
        <v>12</v>
      </c>
      <c r="K11" s="54" t="s">
        <v>7</v>
      </c>
      <c r="L11" s="55" t="s">
        <v>11</v>
      </c>
      <c r="M11" s="56" t="s">
        <v>10</v>
      </c>
      <c r="N11" s="56" t="s">
        <v>8</v>
      </c>
      <c r="O11" s="57" t="s">
        <v>12</v>
      </c>
      <c r="P11" s="58" t="s">
        <v>1</v>
      </c>
      <c r="Q11" s="59" t="s">
        <v>2</v>
      </c>
      <c r="R11" s="54" t="s">
        <v>7</v>
      </c>
      <c r="S11" s="55" t="s">
        <v>11</v>
      </c>
      <c r="T11" s="56" t="s">
        <v>10</v>
      </c>
      <c r="U11" s="56" t="s">
        <v>8</v>
      </c>
      <c r="V11" s="57" t="s">
        <v>12</v>
      </c>
      <c r="W11" s="58" t="s">
        <v>1</v>
      </c>
      <c r="X11" s="60" t="s">
        <v>2</v>
      </c>
      <c r="Y11" s="54" t="s">
        <v>7</v>
      </c>
      <c r="Z11" s="55" t="s">
        <v>11</v>
      </c>
      <c r="AA11" s="56" t="s">
        <v>10</v>
      </c>
      <c r="AB11" s="56" t="s">
        <v>8</v>
      </c>
      <c r="AC11" s="57" t="s">
        <v>12</v>
      </c>
      <c r="AD11" s="58" t="s">
        <v>1</v>
      </c>
      <c r="AE11" s="60" t="s">
        <v>2</v>
      </c>
      <c r="AF11" s="54" t="s">
        <v>7</v>
      </c>
      <c r="AG11" s="56" t="s">
        <v>35</v>
      </c>
      <c r="AH11" s="56" t="s">
        <v>10</v>
      </c>
      <c r="AI11" s="56" t="s">
        <v>8</v>
      </c>
      <c r="AJ11" s="61" t="s">
        <v>12</v>
      </c>
      <c r="AK11" s="58" t="s">
        <v>1</v>
      </c>
      <c r="AL11" s="60" t="s">
        <v>2</v>
      </c>
      <c r="AM11" s="54" t="s">
        <v>7</v>
      </c>
      <c r="AN11" s="56" t="s">
        <v>11</v>
      </c>
      <c r="AO11" s="56" t="s">
        <v>10</v>
      </c>
      <c r="AP11" s="56" t="s">
        <v>8</v>
      </c>
      <c r="AQ11" s="61" t="s">
        <v>12</v>
      </c>
      <c r="AR11" s="58" t="s">
        <v>1</v>
      </c>
      <c r="AS11" s="62" t="s">
        <v>2</v>
      </c>
      <c r="AT11" s="54" t="s">
        <v>7</v>
      </c>
      <c r="AU11" s="56" t="s">
        <v>11</v>
      </c>
      <c r="AV11" s="56" t="s">
        <v>10</v>
      </c>
      <c r="AW11" s="56" t="s">
        <v>8</v>
      </c>
      <c r="AX11" s="61" t="s">
        <v>12</v>
      </c>
      <c r="AY11" s="58" t="s">
        <v>1</v>
      </c>
      <c r="AZ11" s="62" t="s">
        <v>2</v>
      </c>
      <c r="BA11" s="54" t="s">
        <v>7</v>
      </c>
      <c r="BB11" s="56" t="s">
        <v>11</v>
      </c>
      <c r="BC11" s="56" t="s">
        <v>10</v>
      </c>
      <c r="BD11" s="56" t="s">
        <v>8</v>
      </c>
      <c r="BE11" s="61" t="s">
        <v>12</v>
      </c>
      <c r="BF11" s="58" t="s">
        <v>1</v>
      </c>
      <c r="BG11" s="58" t="s">
        <v>2</v>
      </c>
    </row>
    <row r="12" spans="2:59" ht="15" thickBot="1">
      <c r="B12" s="289" t="s">
        <v>51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63"/>
      <c r="BB12" s="63"/>
      <c r="BC12" s="63"/>
      <c r="BD12" s="63"/>
      <c r="BE12" s="63"/>
      <c r="BF12" s="63"/>
      <c r="BG12" s="238"/>
    </row>
    <row r="13" spans="2:59" ht="15.75">
      <c r="B13" s="1">
        <v>1</v>
      </c>
      <c r="C13" s="64" t="s">
        <v>29</v>
      </c>
      <c r="D13" s="23">
        <f aca="true" t="shared" si="0" ref="D13:D19">SUM(Q13,X13,AE13,AL13,AS13,AZ13,BG13)</f>
        <v>12</v>
      </c>
      <c r="E13" s="189">
        <f>SUM(F13:J13)</f>
        <v>150</v>
      </c>
      <c r="F13" s="1">
        <f aca="true" t="shared" si="1" ref="F13:G15">SUM(K13,R13,Y13,AF13,AM13,AT13,BA13)</f>
        <v>60</v>
      </c>
      <c r="G13" s="1">
        <f t="shared" si="1"/>
        <v>90</v>
      </c>
      <c r="H13" s="1">
        <f aca="true" t="shared" si="2" ref="H13:J18">SUM(M13,T13,AA13,AH13,AO13,AV13,BC13)</f>
        <v>0</v>
      </c>
      <c r="I13" s="1">
        <f t="shared" si="2"/>
        <v>0</v>
      </c>
      <c r="J13" s="1">
        <f t="shared" si="2"/>
        <v>0</v>
      </c>
      <c r="K13" s="65">
        <v>30</v>
      </c>
      <c r="L13" s="1">
        <v>45</v>
      </c>
      <c r="M13" s="13"/>
      <c r="N13" s="13"/>
      <c r="O13" s="13"/>
      <c r="P13" s="192" t="s">
        <v>42</v>
      </c>
      <c r="Q13" s="28">
        <v>6</v>
      </c>
      <c r="R13" s="12">
        <v>30</v>
      </c>
      <c r="S13" s="1">
        <v>45</v>
      </c>
      <c r="T13" s="13"/>
      <c r="U13" s="13"/>
      <c r="V13" s="1"/>
      <c r="W13" s="189" t="s">
        <v>42</v>
      </c>
      <c r="X13" s="28">
        <v>6</v>
      </c>
      <c r="Y13" s="12"/>
      <c r="Z13" s="1"/>
      <c r="AA13" s="1"/>
      <c r="AB13" s="1"/>
      <c r="AC13" s="1"/>
      <c r="AD13" s="192"/>
      <c r="AE13" s="28"/>
      <c r="AF13" s="12"/>
      <c r="AG13" s="1"/>
      <c r="AH13" s="19"/>
      <c r="AI13" s="19"/>
      <c r="AJ13" s="35"/>
      <c r="AK13" s="40"/>
      <c r="AL13" s="3"/>
      <c r="AM13" s="67"/>
      <c r="AN13" s="19"/>
      <c r="AO13" s="19"/>
      <c r="AP13" s="19"/>
      <c r="AQ13" s="35"/>
      <c r="AR13" s="193"/>
      <c r="AS13" s="2"/>
      <c r="AT13" s="39"/>
      <c r="AU13" s="19"/>
      <c r="AV13" s="19"/>
      <c r="AW13" s="19"/>
      <c r="AX13" s="19"/>
      <c r="AY13" s="201"/>
      <c r="AZ13" s="3"/>
      <c r="BA13" s="68"/>
      <c r="BB13" s="9"/>
      <c r="BC13" s="9"/>
      <c r="BD13" s="9"/>
      <c r="BE13" s="9"/>
      <c r="BF13" s="195"/>
      <c r="BG13" s="221"/>
    </row>
    <row r="14" spans="2:59" ht="15.75">
      <c r="B14" s="1">
        <f>B13+1</f>
        <v>2</v>
      </c>
      <c r="C14" s="64" t="s">
        <v>49</v>
      </c>
      <c r="D14" s="23">
        <f t="shared" si="0"/>
        <v>3</v>
      </c>
      <c r="E14" s="189">
        <f>SUM(F14:J14)</f>
        <v>45</v>
      </c>
      <c r="F14" s="1">
        <f t="shared" si="1"/>
        <v>15</v>
      </c>
      <c r="G14" s="1">
        <f t="shared" si="1"/>
        <v>0</v>
      </c>
      <c r="H14" s="1">
        <f t="shared" si="2"/>
        <v>30</v>
      </c>
      <c r="I14" s="1">
        <f t="shared" si="2"/>
        <v>0</v>
      </c>
      <c r="J14" s="1">
        <f t="shared" si="2"/>
        <v>0</v>
      </c>
      <c r="K14" s="39">
        <v>15</v>
      </c>
      <c r="L14" s="1"/>
      <c r="M14" s="9">
        <v>30</v>
      </c>
      <c r="N14" s="1"/>
      <c r="O14" s="19"/>
      <c r="P14" s="193"/>
      <c r="Q14" s="2">
        <v>3</v>
      </c>
      <c r="R14" s="39"/>
      <c r="S14" s="1"/>
      <c r="T14" s="9"/>
      <c r="U14" s="1"/>
      <c r="V14" s="1"/>
      <c r="W14" s="189"/>
      <c r="X14" s="170"/>
      <c r="Y14" s="67"/>
      <c r="Z14" s="19"/>
      <c r="AA14" s="19"/>
      <c r="AB14" s="19"/>
      <c r="AC14" s="35"/>
      <c r="AD14" s="193"/>
      <c r="AE14" s="2"/>
      <c r="AF14" s="39"/>
      <c r="AG14" s="19"/>
      <c r="AH14" s="19"/>
      <c r="AI14" s="19"/>
      <c r="AJ14" s="35"/>
      <c r="AK14" s="40"/>
      <c r="AL14" s="3"/>
      <c r="AM14" s="67"/>
      <c r="AN14" s="19"/>
      <c r="AO14" s="19"/>
      <c r="AP14" s="19"/>
      <c r="AQ14" s="35"/>
      <c r="AR14" s="193"/>
      <c r="AS14" s="2"/>
      <c r="AT14" s="39"/>
      <c r="AU14" s="19"/>
      <c r="AV14" s="19"/>
      <c r="AW14" s="19"/>
      <c r="AX14" s="19"/>
      <c r="AY14" s="201"/>
      <c r="AZ14" s="3"/>
      <c r="BA14" s="68"/>
      <c r="BB14" s="9"/>
      <c r="BC14" s="9"/>
      <c r="BD14" s="9"/>
      <c r="BE14" s="9"/>
      <c r="BF14" s="195"/>
      <c r="BG14" s="221"/>
    </row>
    <row r="15" spans="2:59" ht="15.75">
      <c r="B15" s="1">
        <f aca="true" t="shared" si="3" ref="B15:B42">B14+1</f>
        <v>3</v>
      </c>
      <c r="C15" s="64" t="s">
        <v>47</v>
      </c>
      <c r="D15" s="23">
        <f t="shared" si="0"/>
        <v>15</v>
      </c>
      <c r="E15" s="189">
        <f aca="true" t="shared" si="4" ref="E15:E39">SUM(F15:J15)</f>
        <v>195</v>
      </c>
      <c r="F15" s="1">
        <f t="shared" si="1"/>
        <v>60</v>
      </c>
      <c r="G15" s="1">
        <f t="shared" si="1"/>
        <v>90</v>
      </c>
      <c r="H15" s="1">
        <f t="shared" si="2"/>
        <v>45</v>
      </c>
      <c r="I15" s="1">
        <f t="shared" si="2"/>
        <v>0</v>
      </c>
      <c r="J15" s="1">
        <f t="shared" si="2"/>
        <v>0</v>
      </c>
      <c r="K15" s="39">
        <v>30</v>
      </c>
      <c r="L15" s="19">
        <v>45</v>
      </c>
      <c r="M15" s="19"/>
      <c r="N15" s="19"/>
      <c r="O15" s="19"/>
      <c r="P15" s="193" t="s">
        <v>42</v>
      </c>
      <c r="Q15" s="2">
        <v>6</v>
      </c>
      <c r="R15" s="39">
        <v>30</v>
      </c>
      <c r="S15" s="1">
        <v>45</v>
      </c>
      <c r="T15" s="1">
        <v>45</v>
      </c>
      <c r="U15" s="1"/>
      <c r="V15" s="1"/>
      <c r="W15" s="189" t="s">
        <v>42</v>
      </c>
      <c r="X15" s="3">
        <v>9</v>
      </c>
      <c r="Y15" s="69"/>
      <c r="Z15" s="239"/>
      <c r="AA15" s="9"/>
      <c r="AB15" s="1"/>
      <c r="AC15" s="1"/>
      <c r="AD15" s="199"/>
      <c r="AE15" s="28"/>
      <c r="AF15" s="67"/>
      <c r="AG15" s="19"/>
      <c r="AH15" s="19"/>
      <c r="AI15" s="19"/>
      <c r="AJ15" s="35"/>
      <c r="AK15" s="40"/>
      <c r="AL15" s="3"/>
      <c r="AM15" s="67"/>
      <c r="AN15" s="19"/>
      <c r="AO15" s="19"/>
      <c r="AP15" s="19"/>
      <c r="AQ15" s="35"/>
      <c r="AR15" s="193"/>
      <c r="AS15" s="2"/>
      <c r="AT15" s="39"/>
      <c r="AU15" s="19"/>
      <c r="AV15" s="19"/>
      <c r="AW15" s="19"/>
      <c r="AX15" s="19"/>
      <c r="AY15" s="201"/>
      <c r="AZ15" s="3"/>
      <c r="BA15" s="68"/>
      <c r="BB15" s="9"/>
      <c r="BC15" s="9"/>
      <c r="BD15" s="9"/>
      <c r="BE15" s="9"/>
      <c r="BF15" s="195"/>
      <c r="BG15" s="221"/>
    </row>
    <row r="16" spans="2:59" ht="31.5">
      <c r="B16" s="1">
        <f t="shared" si="3"/>
        <v>4</v>
      </c>
      <c r="C16" s="64" t="s">
        <v>46</v>
      </c>
      <c r="D16" s="23">
        <f t="shared" si="0"/>
        <v>8</v>
      </c>
      <c r="E16" s="189">
        <f t="shared" si="4"/>
        <v>120</v>
      </c>
      <c r="F16" s="1">
        <f aca="true" t="shared" si="5" ref="F16:F39">SUM(K16,R16,Y16,AF16,AM16,AT16,BA16)</f>
        <v>45</v>
      </c>
      <c r="G16" s="1">
        <f>SUM(L16,S16,Z16,AG16,AN16,AU16,BB16)</f>
        <v>15</v>
      </c>
      <c r="H16" s="1">
        <f t="shared" si="2"/>
        <v>60</v>
      </c>
      <c r="I16" s="1">
        <f t="shared" si="2"/>
        <v>0</v>
      </c>
      <c r="J16" s="1">
        <f t="shared" si="2"/>
        <v>0</v>
      </c>
      <c r="K16" s="39">
        <v>45</v>
      </c>
      <c r="L16" s="1">
        <v>15</v>
      </c>
      <c r="M16" s="71">
        <v>60</v>
      </c>
      <c r="N16" s="1"/>
      <c r="O16" s="19"/>
      <c r="P16" s="193" t="s">
        <v>42</v>
      </c>
      <c r="Q16" s="2">
        <v>8</v>
      </c>
      <c r="R16" s="39"/>
      <c r="S16" s="1"/>
      <c r="T16" s="1"/>
      <c r="U16" s="1"/>
      <c r="V16" s="1"/>
      <c r="W16" s="189"/>
      <c r="X16" s="3"/>
      <c r="Y16" s="12"/>
      <c r="Z16" s="1"/>
      <c r="AA16" s="1"/>
      <c r="AB16" s="1"/>
      <c r="AC16" s="1"/>
      <c r="AD16" s="193"/>
      <c r="AE16" s="2"/>
      <c r="AF16" s="39"/>
      <c r="AG16" s="19"/>
      <c r="AH16" s="19"/>
      <c r="AI16" s="19"/>
      <c r="AJ16" s="35"/>
      <c r="AK16" s="40"/>
      <c r="AL16" s="3"/>
      <c r="AM16" s="67"/>
      <c r="AN16" s="19"/>
      <c r="AO16" s="19"/>
      <c r="AP16" s="19"/>
      <c r="AQ16" s="35"/>
      <c r="AR16" s="193"/>
      <c r="AS16" s="2"/>
      <c r="AT16" s="39"/>
      <c r="AU16" s="19"/>
      <c r="AV16" s="19"/>
      <c r="AW16" s="19"/>
      <c r="AX16" s="19"/>
      <c r="AY16" s="201"/>
      <c r="AZ16" s="3"/>
      <c r="BA16" s="68"/>
      <c r="BB16" s="9"/>
      <c r="BC16" s="9"/>
      <c r="BD16" s="9"/>
      <c r="BE16" s="9"/>
      <c r="BF16" s="195"/>
      <c r="BG16" s="221"/>
    </row>
    <row r="17" spans="2:59" ht="31.5">
      <c r="B17" s="1">
        <f t="shared" si="3"/>
        <v>5</v>
      </c>
      <c r="C17" s="64" t="s">
        <v>40</v>
      </c>
      <c r="D17" s="23">
        <f t="shared" si="0"/>
        <v>7</v>
      </c>
      <c r="E17" s="189">
        <f t="shared" si="4"/>
        <v>90</v>
      </c>
      <c r="F17" s="1">
        <f t="shared" si="5"/>
        <v>30</v>
      </c>
      <c r="G17" s="1">
        <f>SUM(L17,S17,Z17,AG17,AN17,AU17,BB17)</f>
        <v>30</v>
      </c>
      <c r="H17" s="1">
        <f t="shared" si="2"/>
        <v>30</v>
      </c>
      <c r="I17" s="1">
        <f t="shared" si="2"/>
        <v>0</v>
      </c>
      <c r="J17" s="1">
        <f t="shared" si="2"/>
        <v>0</v>
      </c>
      <c r="K17" s="39">
        <v>15</v>
      </c>
      <c r="L17" s="1">
        <v>15</v>
      </c>
      <c r="M17" s="9"/>
      <c r="N17" s="1"/>
      <c r="O17" s="19"/>
      <c r="P17" s="193" t="s">
        <v>42</v>
      </c>
      <c r="Q17" s="2">
        <v>3</v>
      </c>
      <c r="R17" s="39">
        <v>15</v>
      </c>
      <c r="S17" s="1">
        <v>15</v>
      </c>
      <c r="T17" s="9">
        <v>30</v>
      </c>
      <c r="U17" s="1"/>
      <c r="V17" s="1"/>
      <c r="W17" s="189" t="s">
        <v>42</v>
      </c>
      <c r="X17" s="3">
        <v>4</v>
      </c>
      <c r="Y17" s="12"/>
      <c r="Z17" s="1"/>
      <c r="AA17" s="1"/>
      <c r="AB17" s="1"/>
      <c r="AC17" s="1"/>
      <c r="AD17" s="193"/>
      <c r="AE17" s="2"/>
      <c r="AF17" s="39"/>
      <c r="AG17" s="19"/>
      <c r="AH17" s="19"/>
      <c r="AI17" s="19"/>
      <c r="AJ17" s="35"/>
      <c r="AK17" s="40"/>
      <c r="AL17" s="3"/>
      <c r="AM17" s="67"/>
      <c r="AN17" s="19"/>
      <c r="AO17" s="19"/>
      <c r="AP17" s="19"/>
      <c r="AQ17" s="35"/>
      <c r="AR17" s="193"/>
      <c r="AS17" s="2"/>
      <c r="AT17" s="39"/>
      <c r="AU17" s="19"/>
      <c r="AV17" s="19"/>
      <c r="AW17" s="19"/>
      <c r="AX17" s="19"/>
      <c r="AY17" s="201"/>
      <c r="AZ17" s="3"/>
      <c r="BA17" s="68"/>
      <c r="BB17" s="9"/>
      <c r="BC17" s="9"/>
      <c r="BD17" s="9"/>
      <c r="BE17" s="9"/>
      <c r="BF17" s="195"/>
      <c r="BG17" s="221"/>
    </row>
    <row r="18" spans="2:59" ht="15.75">
      <c r="B18" s="1">
        <f t="shared" si="3"/>
        <v>6</v>
      </c>
      <c r="C18" s="72" t="s">
        <v>69</v>
      </c>
      <c r="D18" s="164">
        <f t="shared" si="0"/>
        <v>1</v>
      </c>
      <c r="E18" s="190">
        <f>SUM(F18:J18)</f>
        <v>15</v>
      </c>
      <c r="F18" s="37">
        <f>SUM(K18,R18,Y18,AF18,AM18,AT18,BA18)</f>
        <v>15</v>
      </c>
      <c r="G18" s="22"/>
      <c r="H18" s="37">
        <f t="shared" si="2"/>
        <v>0</v>
      </c>
      <c r="I18" s="37">
        <f t="shared" si="2"/>
        <v>0</v>
      </c>
      <c r="J18" s="74">
        <f t="shared" si="2"/>
        <v>0</v>
      </c>
      <c r="K18" s="21">
        <v>15</v>
      </c>
      <c r="L18" s="22"/>
      <c r="M18" s="22"/>
      <c r="N18" s="22"/>
      <c r="O18" s="22"/>
      <c r="P18" s="32" t="s">
        <v>52</v>
      </c>
      <c r="Q18" s="167">
        <v>1</v>
      </c>
      <c r="R18" s="21"/>
      <c r="S18" s="22"/>
      <c r="T18" s="22"/>
      <c r="U18" s="22"/>
      <c r="V18" s="22"/>
      <c r="W18" s="32"/>
      <c r="X18" s="171"/>
      <c r="Y18" s="21"/>
      <c r="Z18" s="22"/>
      <c r="AA18" s="22"/>
      <c r="AB18" s="22"/>
      <c r="AC18" s="22"/>
      <c r="AD18" s="32"/>
      <c r="AE18" s="171"/>
      <c r="AF18" s="21"/>
      <c r="AG18" s="22"/>
      <c r="AH18" s="20"/>
      <c r="AI18" s="20"/>
      <c r="AJ18" s="75"/>
      <c r="AK18" s="200"/>
      <c r="AL18" s="27"/>
      <c r="AM18" s="240"/>
      <c r="AN18" s="20"/>
      <c r="AO18" s="20"/>
      <c r="AP18" s="20"/>
      <c r="AQ18" s="75"/>
      <c r="AR18" s="196"/>
      <c r="AS18" s="168"/>
      <c r="AT18" s="73"/>
      <c r="AU18" s="37"/>
      <c r="AV18" s="37"/>
      <c r="AW18" s="37"/>
      <c r="AX18" s="37"/>
      <c r="AY18" s="196"/>
      <c r="AZ18" s="168"/>
      <c r="BA18" s="21"/>
      <c r="BB18" s="22"/>
      <c r="BC18" s="22"/>
      <c r="BD18" s="22"/>
      <c r="BE18" s="22"/>
      <c r="BF18" s="32"/>
      <c r="BG18" s="241"/>
    </row>
    <row r="19" spans="2:59" ht="15.75">
      <c r="B19" s="1">
        <f t="shared" si="3"/>
        <v>7</v>
      </c>
      <c r="C19" s="64" t="s">
        <v>73</v>
      </c>
      <c r="D19" s="23">
        <f t="shared" si="0"/>
        <v>1</v>
      </c>
      <c r="E19" s="31">
        <f>SUM(F19:J19)</f>
        <v>15</v>
      </c>
      <c r="F19" s="5">
        <f>SUM(K19,R19,Y19,AF19,AM19,AT19,BA19)</f>
        <v>15</v>
      </c>
      <c r="G19" s="5">
        <f aca="true" t="shared" si="6" ref="G19:J20">SUM(L19,S19,Z19,AG19,AN19,AU19,BB19)</f>
        <v>0</v>
      </c>
      <c r="H19" s="4">
        <f t="shared" si="6"/>
        <v>0</v>
      </c>
      <c r="I19" s="4">
        <f t="shared" si="6"/>
        <v>0</v>
      </c>
      <c r="J19" s="6">
        <f t="shared" si="6"/>
        <v>0</v>
      </c>
      <c r="K19" s="224">
        <v>15</v>
      </c>
      <c r="L19" s="83"/>
      <c r="M19" s="83"/>
      <c r="N19" s="83"/>
      <c r="O19" s="83"/>
      <c r="P19" s="225" t="s">
        <v>52</v>
      </c>
      <c r="Q19" s="7">
        <v>1</v>
      </c>
      <c r="R19" s="79"/>
      <c r="S19" s="13"/>
      <c r="T19" s="13"/>
      <c r="U19" s="13"/>
      <c r="V19" s="1"/>
      <c r="W19" s="189"/>
      <c r="X19" s="28"/>
      <c r="Y19" s="79"/>
      <c r="Z19" s="13"/>
      <c r="AA19" s="13"/>
      <c r="AB19" s="13"/>
      <c r="AC19" s="1"/>
      <c r="AD19" s="192"/>
      <c r="AE19" s="226"/>
      <c r="AF19" s="224"/>
      <c r="AG19" s="13"/>
      <c r="AH19" s="13"/>
      <c r="AI19" s="13"/>
      <c r="AJ19" s="1"/>
      <c r="AK19" s="189"/>
      <c r="AL19" s="28"/>
      <c r="AM19" s="79"/>
      <c r="AN19" s="13"/>
      <c r="AO19" s="13"/>
      <c r="AP19" s="13"/>
      <c r="AQ19" s="1"/>
      <c r="AR19" s="192"/>
      <c r="AS19" s="226"/>
      <c r="AT19" s="224"/>
      <c r="AU19" s="83"/>
      <c r="AV19" s="83"/>
      <c r="AW19" s="83"/>
      <c r="AX19" s="83"/>
      <c r="AY19" s="225"/>
      <c r="AZ19" s="7"/>
      <c r="BA19" s="68"/>
      <c r="BB19" s="9"/>
      <c r="BC19" s="9"/>
      <c r="BD19" s="9"/>
      <c r="BE19" s="9"/>
      <c r="BF19" s="195"/>
      <c r="BG19" s="221"/>
    </row>
    <row r="20" spans="2:59" ht="15.75">
      <c r="B20" s="1">
        <f t="shared" si="3"/>
        <v>8</v>
      </c>
      <c r="C20" s="78" t="s">
        <v>44</v>
      </c>
      <c r="D20" s="165" t="s">
        <v>118</v>
      </c>
      <c r="E20" s="189">
        <f>SUM(F20:J20)</f>
        <v>60</v>
      </c>
      <c r="F20" s="1">
        <f>SUM(K20,R20,Y20,AF20,AM20,AT20,BA20)</f>
        <v>0</v>
      </c>
      <c r="G20" s="1">
        <f t="shared" si="6"/>
        <v>0</v>
      </c>
      <c r="H20" s="1">
        <f t="shared" si="6"/>
        <v>0</v>
      </c>
      <c r="I20" s="1">
        <f t="shared" si="6"/>
        <v>60</v>
      </c>
      <c r="J20" s="66">
        <f t="shared" si="6"/>
        <v>0</v>
      </c>
      <c r="K20" s="68"/>
      <c r="L20" s="9"/>
      <c r="M20" s="9"/>
      <c r="N20" s="9">
        <v>30</v>
      </c>
      <c r="O20" s="9"/>
      <c r="P20" s="195" t="s">
        <v>117</v>
      </c>
      <c r="Q20" s="165" t="s">
        <v>118</v>
      </c>
      <c r="R20" s="68"/>
      <c r="S20" s="9"/>
      <c r="T20" s="9"/>
      <c r="U20" s="9">
        <v>30</v>
      </c>
      <c r="V20" s="9"/>
      <c r="W20" s="195" t="s">
        <v>117</v>
      </c>
      <c r="X20" s="165" t="s">
        <v>118</v>
      </c>
      <c r="Y20" s="68"/>
      <c r="Z20" s="9"/>
      <c r="AA20" s="9"/>
      <c r="AB20" s="9"/>
      <c r="AC20" s="9"/>
      <c r="AD20" s="195"/>
      <c r="AE20" s="172"/>
      <c r="AF20" s="68"/>
      <c r="AG20" s="9"/>
      <c r="AH20" s="13"/>
      <c r="AI20" s="13"/>
      <c r="AJ20" s="1"/>
      <c r="AK20" s="189"/>
      <c r="AL20" s="28"/>
      <c r="AM20" s="79"/>
      <c r="AN20" s="13"/>
      <c r="AO20" s="13"/>
      <c r="AP20" s="13"/>
      <c r="AQ20" s="1"/>
      <c r="AR20" s="192"/>
      <c r="AS20" s="28"/>
      <c r="AT20" s="12"/>
      <c r="AU20" s="1"/>
      <c r="AV20" s="1"/>
      <c r="AW20" s="1"/>
      <c r="AX20" s="1"/>
      <c r="AY20" s="192"/>
      <c r="AZ20" s="222"/>
      <c r="BA20" s="21"/>
      <c r="BB20" s="22"/>
      <c r="BC20" s="22"/>
      <c r="BD20" s="22"/>
      <c r="BE20" s="22"/>
      <c r="BF20" s="32"/>
      <c r="BG20" s="241"/>
    </row>
    <row r="21" spans="2:59" ht="16.5" customHeight="1">
      <c r="B21" s="1">
        <f t="shared" si="3"/>
        <v>9</v>
      </c>
      <c r="C21" s="64" t="s">
        <v>45</v>
      </c>
      <c r="D21" s="23">
        <f>SUM(Q21,X21,AE21,AL21,AS21,AZ21,BG21)</f>
        <v>3</v>
      </c>
      <c r="E21" s="189">
        <f>SUM(F21:J21)</f>
        <v>45</v>
      </c>
      <c r="F21" s="1">
        <f>SUM(K21,R21,Y21,AF21,AM21,AT21,BA21)</f>
        <v>15</v>
      </c>
      <c r="G21" s="1">
        <f>SUM(L21,S21,Z21,AG21,AN21,AU21,BB21)</f>
        <v>30</v>
      </c>
      <c r="H21" s="1"/>
      <c r="I21" s="1"/>
      <c r="J21" s="1"/>
      <c r="K21" s="39"/>
      <c r="L21" s="19"/>
      <c r="M21" s="19"/>
      <c r="N21" s="19"/>
      <c r="O21" s="19"/>
      <c r="P21" s="193"/>
      <c r="Q21" s="28"/>
      <c r="R21" s="67">
        <v>15</v>
      </c>
      <c r="S21" s="1">
        <v>30</v>
      </c>
      <c r="T21" s="1"/>
      <c r="U21" s="13"/>
      <c r="V21" s="1"/>
      <c r="W21" s="189" t="s">
        <v>52</v>
      </c>
      <c r="X21" s="3">
        <v>3</v>
      </c>
      <c r="Y21" s="65"/>
      <c r="Z21" s="12"/>
      <c r="AA21" s="1"/>
      <c r="AB21" s="1"/>
      <c r="AC21" s="1"/>
      <c r="AD21" s="192"/>
      <c r="AE21" s="28"/>
      <c r="AF21" s="67"/>
      <c r="AG21" s="19"/>
      <c r="AH21" s="19"/>
      <c r="AI21" s="19"/>
      <c r="AJ21" s="35"/>
      <c r="AK21" s="40"/>
      <c r="AL21" s="3"/>
      <c r="AM21" s="67"/>
      <c r="AN21" s="19"/>
      <c r="AO21" s="19"/>
      <c r="AP21" s="19"/>
      <c r="AQ21" s="35"/>
      <c r="AR21" s="193"/>
      <c r="AS21" s="2"/>
      <c r="AT21" s="39"/>
      <c r="AU21" s="19"/>
      <c r="AV21" s="19"/>
      <c r="AW21" s="19"/>
      <c r="AX21" s="19"/>
      <c r="AY21" s="201"/>
      <c r="AZ21" s="3"/>
      <c r="BA21" s="68"/>
      <c r="BB21" s="9"/>
      <c r="BC21" s="9"/>
      <c r="BD21" s="9"/>
      <c r="BE21" s="9"/>
      <c r="BF21" s="195"/>
      <c r="BG21" s="221"/>
    </row>
    <row r="22" spans="2:59" ht="15.75">
      <c r="B22" s="1">
        <f t="shared" si="3"/>
        <v>10</v>
      </c>
      <c r="C22" s="64" t="s">
        <v>32</v>
      </c>
      <c r="D22" s="23">
        <f>SUM(Q22,X22,AE22,AL22,AS22,AZ22,BG22)</f>
        <v>2</v>
      </c>
      <c r="E22" s="189">
        <f t="shared" si="4"/>
        <v>30</v>
      </c>
      <c r="F22" s="1">
        <f t="shared" si="5"/>
        <v>15</v>
      </c>
      <c r="G22" s="1">
        <f>SUM(L22,S22,Z22,AG22,AN22,AU22,BB22)</f>
        <v>0</v>
      </c>
      <c r="H22" s="1">
        <f aca="true" t="shared" si="7" ref="H22:J23">SUM(M22,T22,AA22,AH22,AO22,AV22,BC22)</f>
        <v>15</v>
      </c>
      <c r="I22" s="1">
        <f t="shared" si="7"/>
        <v>0</v>
      </c>
      <c r="J22" s="1">
        <f t="shared" si="7"/>
        <v>0</v>
      </c>
      <c r="K22" s="39"/>
      <c r="L22" s="19"/>
      <c r="M22" s="19"/>
      <c r="N22" s="19"/>
      <c r="O22" s="19"/>
      <c r="P22" s="193"/>
      <c r="Q22" s="2"/>
      <c r="R22" s="39">
        <v>15</v>
      </c>
      <c r="S22" s="19"/>
      <c r="T22" s="19">
        <v>15</v>
      </c>
      <c r="U22" s="1"/>
      <c r="V22" s="1"/>
      <c r="W22" s="189" t="s">
        <v>42</v>
      </c>
      <c r="X22" s="170">
        <v>2</v>
      </c>
      <c r="Y22" s="67"/>
      <c r="Z22" s="19"/>
      <c r="AA22" s="19"/>
      <c r="AB22" s="19"/>
      <c r="AC22" s="35"/>
      <c r="AD22" s="193"/>
      <c r="AE22" s="2"/>
      <c r="AF22" s="39"/>
      <c r="AG22" s="19"/>
      <c r="AH22" s="19"/>
      <c r="AI22" s="19"/>
      <c r="AJ22" s="35"/>
      <c r="AK22" s="40"/>
      <c r="AL22" s="3"/>
      <c r="AM22" s="67"/>
      <c r="AN22" s="19"/>
      <c r="AO22" s="19"/>
      <c r="AP22" s="19"/>
      <c r="AQ22" s="35"/>
      <c r="AR22" s="193"/>
      <c r="AS22" s="2"/>
      <c r="AT22" s="39"/>
      <c r="AU22" s="19"/>
      <c r="AV22" s="19"/>
      <c r="AW22" s="19"/>
      <c r="AX22" s="19"/>
      <c r="AY22" s="201"/>
      <c r="AZ22" s="3"/>
      <c r="BA22" s="68"/>
      <c r="BB22" s="9"/>
      <c r="BC22" s="9"/>
      <c r="BD22" s="9"/>
      <c r="BE22" s="9"/>
      <c r="BF22" s="195"/>
      <c r="BG22" s="221"/>
    </row>
    <row r="23" spans="2:59" ht="15.75">
      <c r="B23" s="1">
        <f t="shared" si="3"/>
        <v>11</v>
      </c>
      <c r="C23" s="64" t="s">
        <v>39</v>
      </c>
      <c r="D23" s="23">
        <f>SUM(Q23,X23,AE23,AL23,AS23,AZ23,BG23)</f>
        <v>1</v>
      </c>
      <c r="E23" s="189">
        <f t="shared" si="4"/>
        <v>15</v>
      </c>
      <c r="F23" s="1">
        <f t="shared" si="5"/>
        <v>0</v>
      </c>
      <c r="G23" s="1">
        <f>SUM(L23,S23,Z23,AG23,AN23,AU23,BB23)</f>
        <v>15</v>
      </c>
      <c r="H23" s="1">
        <f t="shared" si="7"/>
        <v>0</v>
      </c>
      <c r="I23" s="1">
        <f t="shared" si="7"/>
        <v>0</v>
      </c>
      <c r="J23" s="1">
        <f t="shared" si="7"/>
        <v>0</v>
      </c>
      <c r="K23" s="39"/>
      <c r="L23" s="19"/>
      <c r="M23" s="19"/>
      <c r="N23" s="19"/>
      <c r="O23" s="19"/>
      <c r="P23" s="193"/>
      <c r="Q23" s="2"/>
      <c r="R23" s="39"/>
      <c r="S23" s="1">
        <v>15</v>
      </c>
      <c r="T23" s="1"/>
      <c r="U23" s="1"/>
      <c r="V23" s="1"/>
      <c r="W23" s="189" t="s">
        <v>52</v>
      </c>
      <c r="X23" s="170">
        <v>1</v>
      </c>
      <c r="Y23" s="67"/>
      <c r="Z23" s="19"/>
      <c r="AA23" s="19"/>
      <c r="AB23" s="19"/>
      <c r="AC23" s="35"/>
      <c r="AD23" s="193"/>
      <c r="AE23" s="2"/>
      <c r="AF23" s="39"/>
      <c r="AG23" s="19"/>
      <c r="AH23" s="19"/>
      <c r="AI23" s="19"/>
      <c r="AJ23" s="35"/>
      <c r="AK23" s="40"/>
      <c r="AL23" s="3"/>
      <c r="AM23" s="67"/>
      <c r="AN23" s="19"/>
      <c r="AO23" s="19"/>
      <c r="AP23" s="19"/>
      <c r="AQ23" s="35"/>
      <c r="AR23" s="193"/>
      <c r="AS23" s="2"/>
      <c r="AT23" s="39"/>
      <c r="AU23" s="19"/>
      <c r="AV23" s="19"/>
      <c r="AW23" s="19"/>
      <c r="AX23" s="19"/>
      <c r="AY23" s="201"/>
      <c r="AZ23" s="3"/>
      <c r="BA23" s="68"/>
      <c r="BB23" s="9"/>
      <c r="BC23" s="9"/>
      <c r="BD23" s="9"/>
      <c r="BE23" s="9"/>
      <c r="BF23" s="195"/>
      <c r="BG23" s="221"/>
    </row>
    <row r="24" spans="2:59" ht="15.75">
      <c r="B24" s="1">
        <f t="shared" si="3"/>
        <v>12</v>
      </c>
      <c r="C24" s="64" t="s">
        <v>30</v>
      </c>
      <c r="D24" s="23">
        <f aca="true" t="shared" si="8" ref="D24:D31">SUM(Q24,X24,AE24,AL24,AS24,AZ24,BG24)</f>
        <v>1</v>
      </c>
      <c r="E24" s="189">
        <f aca="true" t="shared" si="9" ref="E24:E31">SUM(F24:J24)</f>
        <v>15</v>
      </c>
      <c r="F24" s="1">
        <f>SUM(K24,R24,Y24,AF24,AM24,AT24,BA24)</f>
        <v>0</v>
      </c>
      <c r="G24" s="1">
        <f>SUM(L24,S24,Z24,AG24,AN24,AU24,BB24)</f>
        <v>0</v>
      </c>
      <c r="H24" s="1">
        <f aca="true" t="shared" si="10" ref="H24:J25">SUM(M24,T24,AA24,AH24,AO24,AV24,BC24)</f>
        <v>15</v>
      </c>
      <c r="I24" s="1">
        <f t="shared" si="10"/>
        <v>0</v>
      </c>
      <c r="J24" s="1">
        <f t="shared" si="10"/>
        <v>0</v>
      </c>
      <c r="K24" s="39"/>
      <c r="L24" s="19"/>
      <c r="M24" s="19"/>
      <c r="N24" s="19"/>
      <c r="O24" s="19"/>
      <c r="P24" s="193"/>
      <c r="Q24" s="2"/>
      <c r="R24" s="39"/>
      <c r="S24" s="19"/>
      <c r="T24" s="19">
        <v>15</v>
      </c>
      <c r="U24" s="19"/>
      <c r="V24" s="1"/>
      <c r="W24" s="189" t="s">
        <v>52</v>
      </c>
      <c r="X24" s="170">
        <v>1</v>
      </c>
      <c r="Y24" s="67"/>
      <c r="Z24" s="19"/>
      <c r="AA24" s="19"/>
      <c r="AB24" s="19"/>
      <c r="AC24" s="35"/>
      <c r="AD24" s="193"/>
      <c r="AE24" s="2"/>
      <c r="AF24" s="39"/>
      <c r="AG24" s="19"/>
      <c r="AH24" s="19"/>
      <c r="AI24" s="19"/>
      <c r="AJ24" s="35"/>
      <c r="AK24" s="40"/>
      <c r="AL24" s="3"/>
      <c r="AM24" s="67"/>
      <c r="AN24" s="19"/>
      <c r="AO24" s="19"/>
      <c r="AP24" s="19"/>
      <c r="AQ24" s="35"/>
      <c r="AR24" s="193"/>
      <c r="AS24" s="2"/>
      <c r="AT24" s="39"/>
      <c r="AU24" s="19"/>
      <c r="AV24" s="19"/>
      <c r="AW24" s="19"/>
      <c r="AX24" s="19"/>
      <c r="AY24" s="201"/>
      <c r="AZ24" s="3"/>
      <c r="BA24" s="68"/>
      <c r="BB24" s="9"/>
      <c r="BC24" s="9"/>
      <c r="BD24" s="9"/>
      <c r="BE24" s="9"/>
      <c r="BF24" s="195"/>
      <c r="BG24" s="221"/>
    </row>
    <row r="25" spans="2:59" ht="15.75">
      <c r="B25" s="1">
        <f t="shared" si="3"/>
        <v>13</v>
      </c>
      <c r="C25" s="64" t="s">
        <v>74</v>
      </c>
      <c r="D25" s="23">
        <f>SUM(Q25,X25,AE25,AL25,AS25,AZ25,BG25)</f>
        <v>2</v>
      </c>
      <c r="E25" s="31">
        <f>SUM(F25:J25)</f>
        <v>30</v>
      </c>
      <c r="F25" s="17">
        <f>SUM(K25,R25,Y25,AF25,AM25,AT25,BA25)</f>
        <v>15</v>
      </c>
      <c r="G25" s="17">
        <v>15</v>
      </c>
      <c r="H25" s="17">
        <f t="shared" si="10"/>
        <v>0</v>
      </c>
      <c r="I25" s="17">
        <f t="shared" si="10"/>
        <v>0</v>
      </c>
      <c r="J25" s="18">
        <f t="shared" si="10"/>
        <v>0</v>
      </c>
      <c r="K25" s="12"/>
      <c r="L25" s="1"/>
      <c r="M25" s="1"/>
      <c r="N25" s="1"/>
      <c r="O25" s="1"/>
      <c r="P25" s="192"/>
      <c r="Q25" s="28"/>
      <c r="R25" s="76">
        <v>15</v>
      </c>
      <c r="S25" s="77">
        <v>15</v>
      </c>
      <c r="T25" s="77"/>
      <c r="U25" s="77"/>
      <c r="V25" s="77"/>
      <c r="W25" s="198" t="s">
        <v>52</v>
      </c>
      <c r="X25" s="221">
        <v>2</v>
      </c>
      <c r="Y25" s="12"/>
      <c r="Z25" s="1"/>
      <c r="AA25" s="1"/>
      <c r="AB25" s="1"/>
      <c r="AC25" s="1"/>
      <c r="AD25" s="192"/>
      <c r="AE25" s="28"/>
      <c r="AF25" s="12"/>
      <c r="AG25" s="1"/>
      <c r="AH25" s="1"/>
      <c r="AI25" s="1"/>
      <c r="AJ25" s="1"/>
      <c r="AK25" s="192"/>
      <c r="AL25" s="28"/>
      <c r="AM25" s="12"/>
      <c r="AN25" s="1"/>
      <c r="AO25" s="1"/>
      <c r="AP25" s="1"/>
      <c r="AQ25" s="1"/>
      <c r="AR25" s="192"/>
      <c r="AS25" s="28"/>
      <c r="AT25" s="12"/>
      <c r="AU25" s="15"/>
      <c r="AV25" s="15"/>
      <c r="AW25" s="15"/>
      <c r="AX25" s="15"/>
      <c r="AY25" s="194"/>
      <c r="AZ25" s="26"/>
      <c r="BA25" s="76"/>
      <c r="BB25" s="77"/>
      <c r="BC25" s="77"/>
      <c r="BD25" s="77"/>
      <c r="BE25" s="77"/>
      <c r="BF25" s="198"/>
      <c r="BG25" s="221"/>
    </row>
    <row r="26" spans="2:59" ht="15.75">
      <c r="B26" s="1">
        <f t="shared" si="3"/>
        <v>14</v>
      </c>
      <c r="C26" s="64" t="s">
        <v>48</v>
      </c>
      <c r="D26" s="23">
        <f t="shared" si="8"/>
        <v>8</v>
      </c>
      <c r="E26" s="189">
        <f t="shared" si="9"/>
        <v>120</v>
      </c>
      <c r="F26" s="1">
        <f t="shared" si="5"/>
        <v>30</v>
      </c>
      <c r="G26" s="1">
        <f aca="true" t="shared" si="11" ref="G26:H29">SUM(L26,S26,Z26,AG26,AN26,AU26,BB26)</f>
        <v>45</v>
      </c>
      <c r="H26" s="1">
        <f t="shared" si="11"/>
        <v>45</v>
      </c>
      <c r="I26" s="1">
        <f aca="true" t="shared" si="12" ref="I26:J31">SUM(N26,U26,AB26,AI26,AP26,AW26,BD26)</f>
        <v>0</v>
      </c>
      <c r="J26" s="1">
        <f t="shared" si="12"/>
        <v>0</v>
      </c>
      <c r="K26" s="39"/>
      <c r="L26" s="1"/>
      <c r="M26" s="79"/>
      <c r="N26" s="1"/>
      <c r="O26" s="19"/>
      <c r="P26" s="193"/>
      <c r="Q26" s="2"/>
      <c r="R26" s="39"/>
      <c r="S26" s="1"/>
      <c r="T26" s="70"/>
      <c r="U26" s="1"/>
      <c r="V26" s="1"/>
      <c r="W26" s="189"/>
      <c r="X26" s="3"/>
      <c r="Y26" s="65">
        <v>30</v>
      </c>
      <c r="Z26" s="12">
        <v>45</v>
      </c>
      <c r="AA26" s="1">
        <v>45</v>
      </c>
      <c r="AB26" s="1"/>
      <c r="AC26" s="1"/>
      <c r="AD26" s="193" t="s">
        <v>42</v>
      </c>
      <c r="AE26" s="2">
        <v>8</v>
      </c>
      <c r="AF26" s="39"/>
      <c r="AG26" s="19"/>
      <c r="AH26" s="19"/>
      <c r="AI26" s="19"/>
      <c r="AJ26" s="35"/>
      <c r="AK26" s="40"/>
      <c r="AL26" s="3"/>
      <c r="AM26" s="67"/>
      <c r="AN26" s="19"/>
      <c r="AO26" s="19"/>
      <c r="AP26" s="19"/>
      <c r="AQ26" s="35"/>
      <c r="AR26" s="193"/>
      <c r="AS26" s="2"/>
      <c r="AT26" s="39"/>
      <c r="AU26" s="19"/>
      <c r="AV26" s="19"/>
      <c r="AW26" s="19"/>
      <c r="AX26" s="19"/>
      <c r="AY26" s="201"/>
      <c r="AZ26" s="3"/>
      <c r="BA26" s="68"/>
      <c r="BB26" s="9"/>
      <c r="BC26" s="9"/>
      <c r="BD26" s="9"/>
      <c r="BE26" s="9"/>
      <c r="BF26" s="195"/>
      <c r="BG26" s="221"/>
    </row>
    <row r="27" spans="2:59" ht="28.5" customHeight="1">
      <c r="B27" s="1">
        <f t="shared" si="3"/>
        <v>15</v>
      </c>
      <c r="C27" s="64" t="s">
        <v>111</v>
      </c>
      <c r="D27" s="23">
        <f>SUM(Q27,X27,AE27,AL27,AS27,AZ27,BG27)</f>
        <v>8</v>
      </c>
      <c r="E27" s="189">
        <f>SUM(F27:J27)</f>
        <v>120</v>
      </c>
      <c r="F27" s="1">
        <f>SUM(K27,R27,Y27,AF27,AM27,AT27,BA27)</f>
        <v>45</v>
      </c>
      <c r="G27" s="1">
        <f t="shared" si="11"/>
        <v>30</v>
      </c>
      <c r="H27" s="1">
        <f t="shared" si="11"/>
        <v>45</v>
      </c>
      <c r="I27" s="1">
        <f aca="true" t="shared" si="13" ref="I27:J29">SUM(N27,U27,AB27,AI27,AP27,AW27,BD27)</f>
        <v>0</v>
      </c>
      <c r="J27" s="1">
        <f t="shared" si="13"/>
        <v>0</v>
      </c>
      <c r="K27" s="39"/>
      <c r="L27" s="19"/>
      <c r="M27" s="19"/>
      <c r="N27" s="19"/>
      <c r="O27" s="19"/>
      <c r="P27" s="193"/>
      <c r="Q27" s="2"/>
      <c r="R27" s="39"/>
      <c r="S27" s="19"/>
      <c r="T27" s="19"/>
      <c r="U27" s="19"/>
      <c r="V27" s="1"/>
      <c r="W27" s="189"/>
      <c r="X27" s="170"/>
      <c r="Y27" s="67">
        <v>45</v>
      </c>
      <c r="Z27" s="19">
        <v>30</v>
      </c>
      <c r="AA27" s="19">
        <v>45</v>
      </c>
      <c r="AB27" s="19"/>
      <c r="AC27" s="35"/>
      <c r="AD27" s="193" t="s">
        <v>42</v>
      </c>
      <c r="AE27" s="2">
        <v>8</v>
      </c>
      <c r="AF27" s="39"/>
      <c r="AG27" s="19"/>
      <c r="AH27" s="19"/>
      <c r="AI27" s="19"/>
      <c r="AJ27" s="35"/>
      <c r="AK27" s="40"/>
      <c r="AL27" s="3"/>
      <c r="AM27" s="67"/>
      <c r="AN27" s="19"/>
      <c r="AO27" s="19"/>
      <c r="AP27" s="19"/>
      <c r="AQ27" s="35"/>
      <c r="AR27" s="193"/>
      <c r="AS27" s="2"/>
      <c r="AT27" s="39"/>
      <c r="AU27" s="19"/>
      <c r="AV27" s="19"/>
      <c r="AW27" s="19"/>
      <c r="AX27" s="19"/>
      <c r="AY27" s="201"/>
      <c r="AZ27" s="3"/>
      <c r="BA27" s="68"/>
      <c r="BB27" s="9"/>
      <c r="BC27" s="9"/>
      <c r="BD27" s="9"/>
      <c r="BE27" s="9"/>
      <c r="BF27" s="195"/>
      <c r="BG27" s="221"/>
    </row>
    <row r="28" spans="2:59" ht="16.5" customHeight="1">
      <c r="B28" s="1">
        <f t="shared" si="3"/>
        <v>16</v>
      </c>
      <c r="C28" s="64" t="s">
        <v>103</v>
      </c>
      <c r="D28" s="23">
        <f>SUM(Q28,X28,AE28,AL28,AS28,AZ28,BG28)</f>
        <v>3</v>
      </c>
      <c r="E28" s="189">
        <f>SUM(F28:J28)</f>
        <v>45</v>
      </c>
      <c r="F28" s="1">
        <f>SUM(K28,R28,Y28,AF28,AM28,AT28,BA28)</f>
        <v>15</v>
      </c>
      <c r="G28" s="1">
        <f t="shared" si="11"/>
        <v>30</v>
      </c>
      <c r="H28" s="1">
        <f t="shared" si="11"/>
        <v>0</v>
      </c>
      <c r="I28" s="1">
        <f t="shared" si="13"/>
        <v>0</v>
      </c>
      <c r="J28" s="1">
        <f t="shared" si="13"/>
        <v>0</v>
      </c>
      <c r="K28" s="39"/>
      <c r="L28" s="19"/>
      <c r="M28" s="19"/>
      <c r="N28" s="19"/>
      <c r="O28" s="19"/>
      <c r="P28" s="193"/>
      <c r="Q28" s="2"/>
      <c r="R28" s="39"/>
      <c r="S28" s="80"/>
      <c r="T28" s="1"/>
      <c r="U28" s="1"/>
      <c r="V28" s="1"/>
      <c r="W28" s="189"/>
      <c r="X28" s="170"/>
      <c r="Y28" s="39">
        <v>15</v>
      </c>
      <c r="Z28" s="19">
        <v>30</v>
      </c>
      <c r="AA28" s="19"/>
      <c r="AB28" s="19"/>
      <c r="AC28" s="35"/>
      <c r="AD28" s="40" t="s">
        <v>42</v>
      </c>
      <c r="AE28" s="3">
        <v>3</v>
      </c>
      <c r="AF28" s="39"/>
      <c r="AG28" s="19"/>
      <c r="AH28" s="19"/>
      <c r="AI28" s="19"/>
      <c r="AJ28" s="35"/>
      <c r="AK28" s="40"/>
      <c r="AL28" s="3"/>
      <c r="AM28" s="67"/>
      <c r="AN28" s="19"/>
      <c r="AO28" s="19"/>
      <c r="AP28" s="19"/>
      <c r="AQ28" s="35"/>
      <c r="AR28" s="193"/>
      <c r="AS28" s="2"/>
      <c r="AT28" s="39"/>
      <c r="AU28" s="19"/>
      <c r="AV28" s="19"/>
      <c r="AW28" s="19"/>
      <c r="AX28" s="19"/>
      <c r="AY28" s="201"/>
      <c r="AZ28" s="3"/>
      <c r="BA28" s="68"/>
      <c r="BB28" s="9"/>
      <c r="BC28" s="9"/>
      <c r="BD28" s="9"/>
      <c r="BE28" s="9"/>
      <c r="BF28" s="195"/>
      <c r="BG28" s="221"/>
    </row>
    <row r="29" spans="2:59" ht="15.75">
      <c r="B29" s="1">
        <f t="shared" si="3"/>
        <v>17</v>
      </c>
      <c r="C29" s="81" t="s">
        <v>37</v>
      </c>
      <c r="D29" s="23">
        <f>SUM(Q29,X29,AE29,AL29,AS29,AZ29,BG29)</f>
        <v>5</v>
      </c>
      <c r="E29" s="189">
        <f>SUM(F29:J29)</f>
        <v>75</v>
      </c>
      <c r="F29" s="1">
        <f>SUM(K29,R29,Y29,AF29,AM29,AT29,BA29)</f>
        <v>30</v>
      </c>
      <c r="G29" s="1">
        <f t="shared" si="11"/>
        <v>0</v>
      </c>
      <c r="H29" s="1">
        <f t="shared" si="11"/>
        <v>45</v>
      </c>
      <c r="I29" s="1">
        <f t="shared" si="13"/>
        <v>0</v>
      </c>
      <c r="J29" s="66">
        <f t="shared" si="13"/>
        <v>0</v>
      </c>
      <c r="K29" s="4"/>
      <c r="L29" s="5"/>
      <c r="M29" s="5"/>
      <c r="N29" s="5"/>
      <c r="O29" s="5"/>
      <c r="P29" s="8"/>
      <c r="Q29" s="7"/>
      <c r="R29" s="4"/>
      <c r="S29" s="5"/>
      <c r="T29" s="5"/>
      <c r="U29" s="5"/>
      <c r="V29" s="5"/>
      <c r="W29" s="8"/>
      <c r="X29" s="7"/>
      <c r="Y29" s="4">
        <v>30</v>
      </c>
      <c r="Z29" s="5"/>
      <c r="AA29" s="1">
        <v>45</v>
      </c>
      <c r="AB29" s="5"/>
      <c r="AC29" s="5"/>
      <c r="AD29" s="8" t="s">
        <v>42</v>
      </c>
      <c r="AE29" s="7">
        <v>5</v>
      </c>
      <c r="AF29" s="4"/>
      <c r="AG29" s="5"/>
      <c r="AH29" s="5"/>
      <c r="AI29" s="5"/>
      <c r="AJ29" s="5"/>
      <c r="AK29" s="8"/>
      <c r="AL29" s="7"/>
      <c r="AM29" s="4"/>
      <c r="AN29" s="5"/>
      <c r="AO29" s="1"/>
      <c r="AP29" s="5"/>
      <c r="AQ29" s="5"/>
      <c r="AR29" s="8"/>
      <c r="AS29" s="228"/>
      <c r="AT29" s="1"/>
      <c r="AU29" s="1"/>
      <c r="AV29" s="1"/>
      <c r="AW29" s="1"/>
      <c r="AX29" s="1"/>
      <c r="AY29" s="192"/>
      <c r="AZ29" s="222"/>
      <c r="BA29" s="21"/>
      <c r="BB29" s="22"/>
      <c r="BC29" s="22"/>
      <c r="BD29" s="22"/>
      <c r="BE29" s="22"/>
      <c r="BF29" s="32"/>
      <c r="BG29" s="241"/>
    </row>
    <row r="30" spans="2:59" ht="15.75">
      <c r="B30" s="1">
        <f t="shared" si="3"/>
        <v>18</v>
      </c>
      <c r="C30" s="64" t="s">
        <v>76</v>
      </c>
      <c r="D30" s="23">
        <f t="shared" si="8"/>
        <v>1</v>
      </c>
      <c r="E30" s="189">
        <f t="shared" si="9"/>
        <v>15</v>
      </c>
      <c r="F30" s="1">
        <f aca="true" t="shared" si="14" ref="F30:H31">SUM(K30,R30,Y30,AF30,AM30,AT30,BA30)</f>
        <v>0</v>
      </c>
      <c r="G30" s="1">
        <f t="shared" si="14"/>
        <v>0</v>
      </c>
      <c r="H30" s="1">
        <f t="shared" si="14"/>
        <v>15</v>
      </c>
      <c r="I30" s="1">
        <f t="shared" si="12"/>
        <v>0</v>
      </c>
      <c r="J30" s="1">
        <f t="shared" si="12"/>
        <v>0</v>
      </c>
      <c r="K30" s="39"/>
      <c r="L30" s="19"/>
      <c r="M30" s="19"/>
      <c r="N30" s="19"/>
      <c r="O30" s="19"/>
      <c r="P30" s="193"/>
      <c r="Q30" s="2"/>
      <c r="R30" s="39"/>
      <c r="S30" s="19"/>
      <c r="T30" s="19"/>
      <c r="U30" s="19"/>
      <c r="V30" s="1"/>
      <c r="W30" s="189"/>
      <c r="X30" s="170"/>
      <c r="Y30" s="67"/>
      <c r="Z30" s="19"/>
      <c r="AA30" s="19"/>
      <c r="AB30" s="19"/>
      <c r="AC30" s="35"/>
      <c r="AD30" s="193"/>
      <c r="AE30" s="222"/>
      <c r="AF30" s="67"/>
      <c r="AG30" s="19"/>
      <c r="AH30" s="19">
        <v>15</v>
      </c>
      <c r="AI30" s="19"/>
      <c r="AJ30" s="35"/>
      <c r="AK30" s="193" t="s">
        <v>52</v>
      </c>
      <c r="AL30" s="222">
        <v>1</v>
      </c>
      <c r="AM30" s="67"/>
      <c r="AN30" s="19"/>
      <c r="AO30" s="19"/>
      <c r="AP30" s="19"/>
      <c r="AQ30" s="35"/>
      <c r="AR30" s="193"/>
      <c r="AS30" s="2"/>
      <c r="AT30" s="19"/>
      <c r="AU30" s="19"/>
      <c r="AV30" s="19"/>
      <c r="AW30" s="19"/>
      <c r="AX30" s="19"/>
      <c r="AY30" s="201"/>
      <c r="AZ30" s="227"/>
      <c r="BA30" s="68"/>
      <c r="BB30" s="9"/>
      <c r="BC30" s="9"/>
      <c r="BD30" s="9"/>
      <c r="BE30" s="9"/>
      <c r="BF30" s="195"/>
      <c r="BG30" s="221"/>
    </row>
    <row r="31" spans="2:59" ht="15.75">
      <c r="B31" s="1">
        <f t="shared" si="3"/>
        <v>19</v>
      </c>
      <c r="C31" s="64" t="s">
        <v>104</v>
      </c>
      <c r="D31" s="23">
        <f t="shared" si="8"/>
        <v>7</v>
      </c>
      <c r="E31" s="189">
        <f t="shared" si="9"/>
        <v>90</v>
      </c>
      <c r="F31" s="1">
        <f t="shared" si="14"/>
        <v>30</v>
      </c>
      <c r="G31" s="1">
        <f t="shared" si="14"/>
        <v>0</v>
      </c>
      <c r="H31" s="1">
        <f t="shared" si="14"/>
        <v>60</v>
      </c>
      <c r="I31" s="1">
        <f t="shared" si="12"/>
        <v>0</v>
      </c>
      <c r="J31" s="66">
        <f t="shared" si="12"/>
        <v>0</v>
      </c>
      <c r="K31" s="67"/>
      <c r="L31" s="19"/>
      <c r="M31" s="19"/>
      <c r="N31" s="19"/>
      <c r="O31" s="19"/>
      <c r="P31" s="193"/>
      <c r="Q31" s="2"/>
      <c r="R31" s="39"/>
      <c r="S31" s="19"/>
      <c r="T31" s="19"/>
      <c r="U31" s="19"/>
      <c r="V31" s="1"/>
      <c r="W31" s="189"/>
      <c r="X31" s="170"/>
      <c r="Y31" s="67"/>
      <c r="Z31" s="19"/>
      <c r="AA31" s="19"/>
      <c r="AB31" s="19"/>
      <c r="AC31" s="35"/>
      <c r="AD31" s="193"/>
      <c r="AE31" s="227"/>
      <c r="AF31" s="67">
        <v>30</v>
      </c>
      <c r="AG31" s="19"/>
      <c r="AH31" s="19">
        <v>60</v>
      </c>
      <c r="AI31" s="19"/>
      <c r="AJ31" s="35"/>
      <c r="AK31" s="193" t="s">
        <v>42</v>
      </c>
      <c r="AL31" s="227">
        <v>7</v>
      </c>
      <c r="AM31" s="67"/>
      <c r="AN31" s="19"/>
      <c r="AO31" s="19"/>
      <c r="AP31" s="19"/>
      <c r="AQ31" s="35"/>
      <c r="AR31" s="193"/>
      <c r="AS31" s="2"/>
      <c r="AT31" s="39"/>
      <c r="AU31" s="19"/>
      <c r="AV31" s="19"/>
      <c r="AW31" s="19"/>
      <c r="AX31" s="19"/>
      <c r="AY31" s="201"/>
      <c r="AZ31" s="3"/>
      <c r="BA31" s="68"/>
      <c r="BB31" s="9"/>
      <c r="BC31" s="9"/>
      <c r="BD31" s="9"/>
      <c r="BE31" s="9"/>
      <c r="BF31" s="195"/>
      <c r="BG31" s="221"/>
    </row>
    <row r="32" spans="2:59" ht="15.75">
      <c r="B32" s="1">
        <f t="shared" si="3"/>
        <v>20</v>
      </c>
      <c r="C32" s="64" t="s">
        <v>79</v>
      </c>
      <c r="D32" s="23">
        <f aca="true" t="shared" si="15" ref="D32:D42">SUM(Q32,X32,AE32,AL32,AS32,AZ32,BG32)</f>
        <v>5</v>
      </c>
      <c r="E32" s="189">
        <f t="shared" si="4"/>
        <v>75</v>
      </c>
      <c r="F32" s="1">
        <f t="shared" si="5"/>
        <v>0</v>
      </c>
      <c r="G32" s="1">
        <f>SUM(L32,S32,Z32,AG32,AN32,AU32,BB32)</f>
        <v>0</v>
      </c>
      <c r="H32" s="1">
        <f>SUM(M32,T32,AA32,AH32,AO32,AV32,BC32)</f>
        <v>75</v>
      </c>
      <c r="I32" s="1">
        <f>SUM(N32,U32,AB32,AI32,AP32,AW32,BD32)</f>
        <v>0</v>
      </c>
      <c r="J32" s="1">
        <f>SUM(O32,V32,AC32,AJ32,AQ32,AX32,BE32)</f>
        <v>0</v>
      </c>
      <c r="K32" s="39"/>
      <c r="L32" s="19"/>
      <c r="M32" s="19"/>
      <c r="N32" s="19"/>
      <c r="O32" s="19"/>
      <c r="P32" s="193"/>
      <c r="Q32" s="2"/>
      <c r="R32" s="39"/>
      <c r="S32" s="19"/>
      <c r="T32" s="19"/>
      <c r="U32" s="19"/>
      <c r="V32" s="1"/>
      <c r="W32" s="189"/>
      <c r="X32" s="170"/>
      <c r="Y32" s="67"/>
      <c r="Z32" s="19"/>
      <c r="AA32" s="19"/>
      <c r="AB32" s="19"/>
      <c r="AC32" s="35"/>
      <c r="AD32" s="193"/>
      <c r="AE32" s="2"/>
      <c r="AF32" s="39"/>
      <c r="AG32" s="19"/>
      <c r="AH32" s="19">
        <v>75</v>
      </c>
      <c r="AI32" s="19"/>
      <c r="AJ32" s="35"/>
      <c r="AK32" s="40" t="s">
        <v>52</v>
      </c>
      <c r="AL32" s="3">
        <v>5</v>
      </c>
      <c r="AM32" s="39"/>
      <c r="AN32" s="19"/>
      <c r="AO32" s="19"/>
      <c r="AP32" s="19"/>
      <c r="AQ32" s="35"/>
      <c r="AR32" s="40"/>
      <c r="AS32" s="3"/>
      <c r="AT32" s="39"/>
      <c r="AU32" s="19"/>
      <c r="AV32" s="19"/>
      <c r="AW32" s="19"/>
      <c r="AX32" s="19"/>
      <c r="AY32" s="201"/>
      <c r="AZ32" s="3"/>
      <c r="BA32" s="68"/>
      <c r="BB32" s="9"/>
      <c r="BC32" s="9"/>
      <c r="BD32" s="9"/>
      <c r="BE32" s="9"/>
      <c r="BF32" s="195"/>
      <c r="BG32" s="221"/>
    </row>
    <row r="33" spans="2:59" ht="15.75">
      <c r="B33" s="1">
        <f t="shared" si="3"/>
        <v>21</v>
      </c>
      <c r="C33" s="64" t="s">
        <v>80</v>
      </c>
      <c r="D33" s="23">
        <f t="shared" si="15"/>
        <v>7</v>
      </c>
      <c r="E33" s="189">
        <f t="shared" si="4"/>
        <v>120</v>
      </c>
      <c r="F33" s="1">
        <f t="shared" si="5"/>
        <v>45</v>
      </c>
      <c r="G33" s="1">
        <v>30</v>
      </c>
      <c r="H33" s="1">
        <f aca="true" t="shared" si="16" ref="H33:J34">SUM(M33,T33,AA33,AH33,AO33,AV33,BC33)</f>
        <v>45</v>
      </c>
      <c r="I33" s="1">
        <f t="shared" si="16"/>
        <v>0</v>
      </c>
      <c r="J33" s="1">
        <f t="shared" si="16"/>
        <v>0</v>
      </c>
      <c r="K33" s="39"/>
      <c r="L33" s="19"/>
      <c r="M33" s="19"/>
      <c r="N33" s="19"/>
      <c r="O33" s="19"/>
      <c r="P33" s="193"/>
      <c r="Q33" s="2"/>
      <c r="R33" s="39"/>
      <c r="S33" s="19"/>
      <c r="T33" s="19"/>
      <c r="U33" s="19"/>
      <c r="V33" s="1"/>
      <c r="W33" s="189"/>
      <c r="X33" s="170"/>
      <c r="Y33" s="67"/>
      <c r="Z33" s="19"/>
      <c r="AA33" s="19"/>
      <c r="AB33" s="19"/>
      <c r="AC33" s="35"/>
      <c r="AD33" s="193"/>
      <c r="AE33" s="3"/>
      <c r="AF33" s="12">
        <v>45</v>
      </c>
      <c r="AG33" s="1">
        <v>30</v>
      </c>
      <c r="AH33" s="9">
        <v>45</v>
      </c>
      <c r="AI33" s="1"/>
      <c r="AJ33" s="1"/>
      <c r="AK33" s="40" t="s">
        <v>42</v>
      </c>
      <c r="AL33" s="3">
        <v>7</v>
      </c>
      <c r="AM33" s="67"/>
      <c r="AN33" s="19"/>
      <c r="AO33" s="19"/>
      <c r="AP33" s="19"/>
      <c r="AQ33" s="35"/>
      <c r="AR33" s="193"/>
      <c r="AS33" s="2"/>
      <c r="AT33" s="39"/>
      <c r="AU33" s="19"/>
      <c r="AV33" s="19"/>
      <c r="AW33" s="19"/>
      <c r="AX33" s="19"/>
      <c r="AY33" s="201"/>
      <c r="AZ33" s="3"/>
      <c r="BA33" s="68"/>
      <c r="BB33" s="9"/>
      <c r="BC33" s="9"/>
      <c r="BD33" s="9"/>
      <c r="BE33" s="9"/>
      <c r="BF33" s="195"/>
      <c r="BG33" s="221"/>
    </row>
    <row r="34" spans="2:59" ht="15.75">
      <c r="B34" s="1">
        <f t="shared" si="3"/>
        <v>22</v>
      </c>
      <c r="C34" s="64" t="s">
        <v>81</v>
      </c>
      <c r="D34" s="23">
        <f t="shared" si="15"/>
        <v>6</v>
      </c>
      <c r="E34" s="189">
        <f t="shared" si="4"/>
        <v>75</v>
      </c>
      <c r="F34" s="1">
        <f t="shared" si="5"/>
        <v>30</v>
      </c>
      <c r="G34" s="1">
        <f>SUM(L34,S34,Z34,AG34,AN34,AU34,BB34)</f>
        <v>45</v>
      </c>
      <c r="H34" s="1">
        <f t="shared" si="16"/>
        <v>0</v>
      </c>
      <c r="I34" s="1">
        <f t="shared" si="16"/>
        <v>0</v>
      </c>
      <c r="J34" s="66">
        <f t="shared" si="16"/>
        <v>0</v>
      </c>
      <c r="K34" s="12"/>
      <c r="L34" s="1"/>
      <c r="M34" s="1"/>
      <c r="N34" s="1"/>
      <c r="O34" s="1"/>
      <c r="P34" s="192"/>
      <c r="Q34" s="28"/>
      <c r="R34" s="12"/>
      <c r="S34" s="1"/>
      <c r="T34" s="1"/>
      <c r="U34" s="1"/>
      <c r="V34" s="1"/>
      <c r="W34" s="192"/>
      <c r="X34" s="28"/>
      <c r="Y34" s="12"/>
      <c r="Z34" s="1"/>
      <c r="AA34" s="1"/>
      <c r="AB34" s="1"/>
      <c r="AC34" s="1"/>
      <c r="AD34" s="192"/>
      <c r="AE34" s="28"/>
      <c r="AF34" s="12">
        <v>30</v>
      </c>
      <c r="AG34" s="1">
        <v>45</v>
      </c>
      <c r="AH34" s="1"/>
      <c r="AI34" s="1"/>
      <c r="AJ34" s="1"/>
      <c r="AK34" s="192" t="s">
        <v>42</v>
      </c>
      <c r="AL34" s="28">
        <v>6</v>
      </c>
      <c r="AM34" s="12"/>
      <c r="AN34" s="1"/>
      <c r="AO34" s="1"/>
      <c r="AP34" s="1"/>
      <c r="AQ34" s="1"/>
      <c r="AR34" s="192"/>
      <c r="AS34" s="28"/>
      <c r="AT34" s="12"/>
      <c r="AU34" s="1"/>
      <c r="AV34" s="1"/>
      <c r="AW34" s="1"/>
      <c r="AX34" s="1"/>
      <c r="AY34" s="192"/>
      <c r="AZ34" s="28"/>
      <c r="BA34" s="68"/>
      <c r="BB34" s="9"/>
      <c r="BC34" s="9"/>
      <c r="BD34" s="9"/>
      <c r="BE34" s="9"/>
      <c r="BF34" s="195"/>
      <c r="BG34" s="221"/>
    </row>
    <row r="35" spans="2:59" ht="15.75">
      <c r="B35" s="1">
        <f t="shared" si="3"/>
        <v>23</v>
      </c>
      <c r="C35" s="64" t="s">
        <v>105</v>
      </c>
      <c r="D35" s="23">
        <f t="shared" si="15"/>
        <v>3</v>
      </c>
      <c r="E35" s="189">
        <f>SUM(F35:J35)</f>
        <v>45</v>
      </c>
      <c r="F35" s="1">
        <f>SUM(K35,R35,Y35,AF35,AM35,AT35,BA35)</f>
        <v>15</v>
      </c>
      <c r="G35" s="1">
        <f>SUM(L35,S35,Z35,AG35,AN35,AU35,BB35)</f>
        <v>0</v>
      </c>
      <c r="H35" s="1">
        <f>SUM(M35,T35,AA35,AH35,AO35,AV35,BC35)</f>
        <v>30</v>
      </c>
      <c r="I35" s="1">
        <f>SUM(N35,U35,AB35,AI35,AP35,AW35,BD35)</f>
        <v>0</v>
      </c>
      <c r="J35" s="1">
        <f>SUM(O35,V35,AC35,AJ35,AQ35,AX35,BE35)</f>
        <v>0</v>
      </c>
      <c r="K35" s="39"/>
      <c r="L35" s="19"/>
      <c r="M35" s="19"/>
      <c r="N35" s="19"/>
      <c r="O35" s="19"/>
      <c r="P35" s="193"/>
      <c r="Q35" s="2"/>
      <c r="R35" s="39"/>
      <c r="S35" s="19"/>
      <c r="T35" s="19"/>
      <c r="U35" s="19"/>
      <c r="V35" s="1"/>
      <c r="W35" s="189"/>
      <c r="X35" s="170"/>
      <c r="Y35" s="67"/>
      <c r="Z35" s="19"/>
      <c r="AA35" s="19"/>
      <c r="AB35" s="19"/>
      <c r="AC35" s="35"/>
      <c r="AD35" s="193"/>
      <c r="AE35" s="2"/>
      <c r="AF35" s="39"/>
      <c r="AG35" s="19"/>
      <c r="AH35" s="19"/>
      <c r="AI35" s="19"/>
      <c r="AJ35" s="35"/>
      <c r="AK35" s="40"/>
      <c r="AL35" s="3"/>
      <c r="AM35" s="39">
        <v>15</v>
      </c>
      <c r="AN35" s="19"/>
      <c r="AO35" s="19">
        <v>30</v>
      </c>
      <c r="AP35" s="19"/>
      <c r="AQ35" s="35"/>
      <c r="AR35" s="40" t="s">
        <v>42</v>
      </c>
      <c r="AS35" s="3">
        <v>3</v>
      </c>
      <c r="AT35" s="39"/>
      <c r="AU35" s="19"/>
      <c r="AV35" s="19"/>
      <c r="AW35" s="19"/>
      <c r="AX35" s="19"/>
      <c r="AY35" s="201"/>
      <c r="AZ35" s="3"/>
      <c r="BA35" s="68"/>
      <c r="BB35" s="9"/>
      <c r="BC35" s="9"/>
      <c r="BD35" s="9"/>
      <c r="BE35" s="9"/>
      <c r="BF35" s="195"/>
      <c r="BG35" s="221"/>
    </row>
    <row r="36" spans="2:59" ht="31.5">
      <c r="B36" s="1">
        <f t="shared" si="3"/>
        <v>24</v>
      </c>
      <c r="C36" s="64" t="s">
        <v>77</v>
      </c>
      <c r="D36" s="23">
        <f t="shared" si="15"/>
        <v>3</v>
      </c>
      <c r="E36" s="189">
        <f t="shared" si="4"/>
        <v>45</v>
      </c>
      <c r="F36" s="1">
        <f t="shared" si="5"/>
        <v>30</v>
      </c>
      <c r="G36" s="1">
        <f>SUM(L36,S36,Z36,AG36,AN36,AU36,BB36)</f>
        <v>0</v>
      </c>
      <c r="H36" s="1">
        <v>15</v>
      </c>
      <c r="I36" s="1">
        <f aca="true" t="shared" si="17" ref="I36:J40">SUM(N36,U36,AB36,AI36,AP36,AW36,BD36)</f>
        <v>0</v>
      </c>
      <c r="J36" s="66">
        <f t="shared" si="17"/>
        <v>0</v>
      </c>
      <c r="K36" s="12"/>
      <c r="L36" s="1"/>
      <c r="M36" s="1"/>
      <c r="N36" s="1"/>
      <c r="O36" s="1"/>
      <c r="P36" s="192"/>
      <c r="Q36" s="28"/>
      <c r="R36" s="12"/>
      <c r="S36" s="1"/>
      <c r="T36" s="1"/>
      <c r="U36" s="1"/>
      <c r="V36" s="1"/>
      <c r="W36" s="192"/>
      <c r="X36" s="28"/>
      <c r="Y36" s="12"/>
      <c r="Z36" s="1"/>
      <c r="AA36" s="1"/>
      <c r="AB36" s="1"/>
      <c r="AC36" s="1"/>
      <c r="AD36" s="192"/>
      <c r="AE36" s="28"/>
      <c r="AF36" s="12"/>
      <c r="AG36" s="1"/>
      <c r="AH36" s="1"/>
      <c r="AI36" s="1"/>
      <c r="AJ36" s="1"/>
      <c r="AK36" s="192"/>
      <c r="AL36" s="28"/>
      <c r="AM36" s="12">
        <v>30</v>
      </c>
      <c r="AN36" s="1"/>
      <c r="AO36" s="1">
        <v>15</v>
      </c>
      <c r="AP36" s="1"/>
      <c r="AQ36" s="1"/>
      <c r="AR36" s="192" t="s">
        <v>42</v>
      </c>
      <c r="AS36" s="28">
        <v>3</v>
      </c>
      <c r="AT36" s="12"/>
      <c r="AU36" s="1"/>
      <c r="AV36" s="1"/>
      <c r="AW36" s="1"/>
      <c r="AX36" s="1"/>
      <c r="AY36" s="192"/>
      <c r="AZ36" s="28"/>
      <c r="BA36" s="68"/>
      <c r="BB36" s="9"/>
      <c r="BC36" s="9"/>
      <c r="BD36" s="9"/>
      <c r="BE36" s="9"/>
      <c r="BF36" s="195"/>
      <c r="BG36" s="221"/>
    </row>
    <row r="37" spans="2:59" ht="15.75">
      <c r="B37" s="1">
        <f t="shared" si="3"/>
        <v>25</v>
      </c>
      <c r="C37" s="64" t="s">
        <v>78</v>
      </c>
      <c r="D37" s="23">
        <f t="shared" si="15"/>
        <v>2</v>
      </c>
      <c r="E37" s="189">
        <f t="shared" si="4"/>
        <v>30</v>
      </c>
      <c r="F37" s="1">
        <f t="shared" si="5"/>
        <v>15</v>
      </c>
      <c r="G37" s="1">
        <f>SUM(L37,S37,Z37,AG37,AN37,AU37,BB37)</f>
        <v>0</v>
      </c>
      <c r="H37" s="1">
        <f>SUM(M37,T37,AA37,AH37,AO37,AV37,BC37)</f>
        <v>15</v>
      </c>
      <c r="I37" s="1">
        <f t="shared" si="17"/>
        <v>0</v>
      </c>
      <c r="J37" s="13">
        <f t="shared" si="17"/>
        <v>0</v>
      </c>
      <c r="K37" s="1"/>
      <c r="L37" s="1"/>
      <c r="M37" s="1"/>
      <c r="N37" s="1"/>
      <c r="O37" s="1"/>
      <c r="P37" s="192"/>
      <c r="Q37" s="28"/>
      <c r="R37" s="12"/>
      <c r="S37" s="1"/>
      <c r="T37" s="1"/>
      <c r="U37" s="1"/>
      <c r="V37" s="1"/>
      <c r="W37" s="192"/>
      <c r="X37" s="28"/>
      <c r="Y37" s="12"/>
      <c r="Z37" s="1"/>
      <c r="AA37" s="1"/>
      <c r="AB37" s="1"/>
      <c r="AC37" s="1"/>
      <c r="AD37" s="192"/>
      <c r="AE37" s="28"/>
      <c r="AF37" s="12"/>
      <c r="AG37" s="1"/>
      <c r="AH37" s="1"/>
      <c r="AI37" s="1"/>
      <c r="AJ37" s="1"/>
      <c r="AK37" s="192"/>
      <c r="AL37" s="28"/>
      <c r="AM37" s="12">
        <v>15</v>
      </c>
      <c r="AN37" s="1"/>
      <c r="AO37" s="1">
        <v>15</v>
      </c>
      <c r="AP37" s="1"/>
      <c r="AQ37" s="1"/>
      <c r="AR37" s="192" t="s">
        <v>52</v>
      </c>
      <c r="AS37" s="28">
        <v>2</v>
      </c>
      <c r="AT37" s="12"/>
      <c r="AU37" s="1"/>
      <c r="AV37" s="1"/>
      <c r="AW37" s="1"/>
      <c r="AX37" s="1"/>
      <c r="AY37" s="192"/>
      <c r="AZ37" s="28"/>
      <c r="BA37" s="21"/>
      <c r="BB37" s="22"/>
      <c r="BC37" s="22"/>
      <c r="BD37" s="22"/>
      <c r="BE37" s="22"/>
      <c r="BF37" s="32"/>
      <c r="BG37" s="241"/>
    </row>
    <row r="38" spans="2:59" ht="15.75">
      <c r="B38" s="1">
        <f t="shared" si="3"/>
        <v>26</v>
      </c>
      <c r="C38" s="82" t="s">
        <v>82</v>
      </c>
      <c r="D38" s="23">
        <f t="shared" si="15"/>
        <v>3</v>
      </c>
      <c r="E38" s="189">
        <f t="shared" si="4"/>
        <v>45</v>
      </c>
      <c r="F38" s="1">
        <f t="shared" si="5"/>
        <v>15</v>
      </c>
      <c r="G38" s="1">
        <v>15</v>
      </c>
      <c r="H38" s="1">
        <v>15</v>
      </c>
      <c r="I38" s="1">
        <f t="shared" si="17"/>
        <v>0</v>
      </c>
      <c r="J38" s="13">
        <f t="shared" si="17"/>
        <v>0</v>
      </c>
      <c r="K38" s="1"/>
      <c r="L38" s="1"/>
      <c r="M38" s="1"/>
      <c r="N38" s="1"/>
      <c r="O38" s="1"/>
      <c r="P38" s="192"/>
      <c r="Q38" s="28"/>
      <c r="R38" s="12"/>
      <c r="S38" s="1"/>
      <c r="T38" s="1"/>
      <c r="U38" s="1"/>
      <c r="V38" s="1"/>
      <c r="W38" s="192"/>
      <c r="X38" s="28"/>
      <c r="Y38" s="12"/>
      <c r="Z38" s="1"/>
      <c r="AA38" s="1"/>
      <c r="AB38" s="1"/>
      <c r="AC38" s="1"/>
      <c r="AD38" s="192"/>
      <c r="AE38" s="28"/>
      <c r="AF38" s="12"/>
      <c r="AG38" s="1"/>
      <c r="AH38" s="1"/>
      <c r="AI38" s="1"/>
      <c r="AJ38" s="1"/>
      <c r="AK38" s="192"/>
      <c r="AL38" s="28"/>
      <c r="AM38" s="12">
        <v>15</v>
      </c>
      <c r="AN38" s="1">
        <v>15</v>
      </c>
      <c r="AO38" s="1">
        <v>15</v>
      </c>
      <c r="AP38" s="1"/>
      <c r="AQ38" s="1"/>
      <c r="AR38" s="192" t="s">
        <v>42</v>
      </c>
      <c r="AS38" s="28">
        <v>3</v>
      </c>
      <c r="AT38" s="12"/>
      <c r="AU38" s="1"/>
      <c r="AV38" s="1"/>
      <c r="AW38" s="1"/>
      <c r="AX38" s="1"/>
      <c r="AY38" s="192"/>
      <c r="AZ38" s="28"/>
      <c r="BA38" s="68"/>
      <c r="BB38" s="9"/>
      <c r="BC38" s="9"/>
      <c r="BD38" s="22"/>
      <c r="BE38" s="22"/>
      <c r="BF38" s="32"/>
      <c r="BG38" s="241"/>
    </row>
    <row r="39" spans="2:59" ht="15.75">
      <c r="B39" s="1">
        <f t="shared" si="3"/>
        <v>27</v>
      </c>
      <c r="C39" s="11" t="s">
        <v>121</v>
      </c>
      <c r="D39" s="23">
        <f t="shared" si="15"/>
        <v>2</v>
      </c>
      <c r="E39" s="189">
        <f t="shared" si="4"/>
        <v>30</v>
      </c>
      <c r="F39" s="1">
        <f t="shared" si="5"/>
        <v>30</v>
      </c>
      <c r="G39" s="1"/>
      <c r="H39" s="1"/>
      <c r="I39" s="1"/>
      <c r="J39" s="1"/>
      <c r="K39" s="14"/>
      <c r="L39" s="15"/>
      <c r="M39" s="15"/>
      <c r="N39" s="15"/>
      <c r="O39" s="15"/>
      <c r="P39" s="29"/>
      <c r="Q39" s="223"/>
      <c r="R39" s="14"/>
      <c r="S39" s="15"/>
      <c r="T39" s="15"/>
      <c r="U39" s="15"/>
      <c r="V39" s="16"/>
      <c r="W39" s="31"/>
      <c r="X39" s="25"/>
      <c r="Y39" s="14"/>
      <c r="Z39" s="15"/>
      <c r="AA39" s="15"/>
      <c r="AB39" s="15"/>
      <c r="AC39" s="16"/>
      <c r="AD39" s="29"/>
      <c r="AE39" s="26"/>
      <c r="AF39" s="17"/>
      <c r="AG39" s="16"/>
      <c r="AH39" s="16"/>
      <c r="AI39" s="16"/>
      <c r="AJ39" s="16"/>
      <c r="AK39" s="31"/>
      <c r="AL39" s="26"/>
      <c r="AM39" s="14">
        <v>30</v>
      </c>
      <c r="AN39" s="15"/>
      <c r="AO39" s="19"/>
      <c r="AP39" s="15"/>
      <c r="AQ39" s="16"/>
      <c r="AR39" s="29" t="s">
        <v>117</v>
      </c>
      <c r="AS39" s="24">
        <v>2</v>
      </c>
      <c r="AT39" s="13"/>
      <c r="AU39" s="13"/>
      <c r="AV39" s="13"/>
      <c r="AW39" s="13"/>
      <c r="AX39" s="13"/>
      <c r="AY39" s="231"/>
      <c r="AZ39" s="222"/>
      <c r="BA39" s="229"/>
      <c r="BB39" s="230"/>
      <c r="BC39" s="230"/>
      <c r="BD39" s="22"/>
      <c r="BE39" s="22"/>
      <c r="BF39" s="32"/>
      <c r="BG39" s="241"/>
    </row>
    <row r="40" spans="2:59" ht="15.75">
      <c r="B40" s="1">
        <f t="shared" si="3"/>
        <v>28</v>
      </c>
      <c r="C40" s="64" t="s">
        <v>115</v>
      </c>
      <c r="D40" s="23">
        <f t="shared" si="15"/>
        <v>4</v>
      </c>
      <c r="E40" s="189">
        <f>SUM(F40:J40)</f>
        <v>60</v>
      </c>
      <c r="F40" s="1">
        <f>SUM(K40,R40,Y40,AF40,AM40,AT40,BA40)</f>
        <v>30</v>
      </c>
      <c r="G40" s="1">
        <f>SUM(L40,S40,Z40,AG40,AN40,AU40,BB40)</f>
        <v>30</v>
      </c>
      <c r="H40" s="1">
        <f>SUM(M40,T40,AA40,AH40,AO40,AV40,BC40)</f>
        <v>0</v>
      </c>
      <c r="I40" s="1">
        <f t="shared" si="17"/>
        <v>0</v>
      </c>
      <c r="J40" s="1">
        <f t="shared" si="17"/>
        <v>0</v>
      </c>
      <c r="K40" s="39"/>
      <c r="L40" s="19"/>
      <c r="M40" s="19"/>
      <c r="N40" s="19"/>
      <c r="O40" s="19"/>
      <c r="P40" s="193"/>
      <c r="Q40" s="227"/>
      <c r="R40" s="67"/>
      <c r="S40" s="19"/>
      <c r="T40" s="19"/>
      <c r="U40" s="19"/>
      <c r="V40" s="1"/>
      <c r="W40" s="189"/>
      <c r="X40" s="170"/>
      <c r="Y40" s="67"/>
      <c r="Z40" s="19"/>
      <c r="AA40" s="19"/>
      <c r="AB40" s="19"/>
      <c r="AC40" s="35"/>
      <c r="AD40" s="193"/>
      <c r="AE40" s="28"/>
      <c r="AF40" s="12"/>
      <c r="AG40" s="1"/>
      <c r="AH40" s="1"/>
      <c r="AI40" s="1"/>
      <c r="AJ40" s="1"/>
      <c r="AK40" s="40"/>
      <c r="AL40" s="3"/>
      <c r="AM40" s="67"/>
      <c r="AN40" s="19"/>
      <c r="AO40" s="19"/>
      <c r="AP40" s="19"/>
      <c r="AQ40" s="35"/>
      <c r="AR40" s="193"/>
      <c r="AS40" s="2"/>
      <c r="AT40" s="39">
        <v>30</v>
      </c>
      <c r="AU40" s="19">
        <v>30</v>
      </c>
      <c r="AV40" s="19"/>
      <c r="AW40" s="19"/>
      <c r="AX40" s="19"/>
      <c r="AY40" s="201" t="s">
        <v>42</v>
      </c>
      <c r="AZ40" s="3">
        <v>4</v>
      </c>
      <c r="BA40" s="68"/>
      <c r="BB40" s="9"/>
      <c r="BC40" s="9"/>
      <c r="BD40" s="9"/>
      <c r="BE40" s="9"/>
      <c r="BF40" s="195"/>
      <c r="BG40" s="221"/>
    </row>
    <row r="41" spans="2:59" ht="15.75">
      <c r="B41" s="1">
        <f t="shared" si="3"/>
        <v>29</v>
      </c>
      <c r="C41" s="11" t="s">
        <v>106</v>
      </c>
      <c r="D41" s="23">
        <f t="shared" si="15"/>
        <v>3</v>
      </c>
      <c r="E41" s="189">
        <v>30</v>
      </c>
      <c r="F41" s="1"/>
      <c r="G41" s="1">
        <v>30</v>
      </c>
      <c r="H41" s="1"/>
      <c r="I41" s="1"/>
      <c r="J41" s="66"/>
      <c r="K41" s="4"/>
      <c r="L41" s="5"/>
      <c r="M41" s="5"/>
      <c r="N41" s="5"/>
      <c r="O41" s="5"/>
      <c r="P41" s="8"/>
      <c r="Q41" s="7"/>
      <c r="R41" s="4"/>
      <c r="S41" s="5"/>
      <c r="T41" s="5"/>
      <c r="U41" s="5"/>
      <c r="V41" s="5"/>
      <c r="W41" s="8"/>
      <c r="X41" s="7"/>
      <c r="Y41" s="4"/>
      <c r="Z41" s="5"/>
      <c r="AA41" s="5"/>
      <c r="AB41" s="5"/>
      <c r="AC41" s="5"/>
      <c r="AD41" s="8"/>
      <c r="AE41" s="7"/>
      <c r="AF41" s="4"/>
      <c r="AG41" s="5"/>
      <c r="AH41" s="83"/>
      <c r="AI41" s="83"/>
      <c r="AJ41" s="5"/>
      <c r="AK41" s="30"/>
      <c r="AL41" s="7"/>
      <c r="AM41" s="84"/>
      <c r="AN41" s="83"/>
      <c r="AO41" s="13"/>
      <c r="AP41" s="83"/>
      <c r="AQ41" s="5"/>
      <c r="AR41" s="8"/>
      <c r="AS41" s="228"/>
      <c r="AT41" s="1"/>
      <c r="AU41" s="1"/>
      <c r="AV41" s="1">
        <v>30</v>
      </c>
      <c r="AW41" s="1"/>
      <c r="AX41" s="1"/>
      <c r="AY41" s="192"/>
      <c r="AZ41" s="28">
        <v>3</v>
      </c>
      <c r="BA41" s="68"/>
      <c r="BB41" s="9"/>
      <c r="BC41" s="9"/>
      <c r="BD41" s="9"/>
      <c r="BE41" s="9"/>
      <c r="BF41" s="195"/>
      <c r="BG41" s="221"/>
    </row>
    <row r="42" spans="2:59" ht="32.25" thickBot="1">
      <c r="B42" s="1">
        <f t="shared" si="3"/>
        <v>30</v>
      </c>
      <c r="C42" s="64" t="s">
        <v>72</v>
      </c>
      <c r="D42" s="23">
        <f t="shared" si="15"/>
        <v>2</v>
      </c>
      <c r="E42" s="31">
        <f>SUM(F42:J42)</f>
        <v>30</v>
      </c>
      <c r="F42" s="17">
        <f>SUM(K42,R42,Y42,AF42,AM42,AT42,BA42)</f>
        <v>30</v>
      </c>
      <c r="G42" s="17">
        <f>SUM(L42,S42,Z42,AG42,AN42,AU42,BB42)</f>
        <v>0</v>
      </c>
      <c r="H42" s="17">
        <f>SUM(M42,T42,AA42,AH42,AO42,AV42,BC42)</f>
        <v>0</v>
      </c>
      <c r="I42" s="17">
        <f>SUM(N42,U42,AB42,AI42,AP42,AW42,BD42)</f>
        <v>0</v>
      </c>
      <c r="J42" s="18">
        <f>SUM(O42,V42,AC42,AJ42,AQ42,AX42,BE42)</f>
        <v>0</v>
      </c>
      <c r="K42" s="67"/>
      <c r="L42" s="19"/>
      <c r="M42" s="19"/>
      <c r="N42" s="19"/>
      <c r="O42" s="19"/>
      <c r="P42" s="193"/>
      <c r="Q42" s="2"/>
      <c r="R42" s="39"/>
      <c r="S42" s="19"/>
      <c r="T42" s="19"/>
      <c r="U42" s="19"/>
      <c r="V42" s="1"/>
      <c r="W42" s="189"/>
      <c r="X42" s="170"/>
      <c r="Y42" s="67"/>
      <c r="Z42" s="19"/>
      <c r="AA42" s="19"/>
      <c r="AB42" s="19"/>
      <c r="AC42" s="35"/>
      <c r="AD42" s="193"/>
      <c r="AE42" s="2"/>
      <c r="AF42" s="39"/>
      <c r="AG42" s="19"/>
      <c r="AH42" s="19"/>
      <c r="AI42" s="19"/>
      <c r="AJ42" s="35"/>
      <c r="AK42" s="40"/>
      <c r="AL42" s="3"/>
      <c r="AM42" s="67"/>
      <c r="AN42" s="19"/>
      <c r="AO42" s="19"/>
      <c r="AP42" s="19"/>
      <c r="AQ42" s="35"/>
      <c r="AR42" s="193"/>
      <c r="AS42" s="2"/>
      <c r="AT42" s="39"/>
      <c r="AU42" s="15"/>
      <c r="AV42" s="15"/>
      <c r="AW42" s="15"/>
      <c r="AX42" s="15"/>
      <c r="AY42" s="194"/>
      <c r="AZ42" s="26"/>
      <c r="BA42" s="39">
        <v>30</v>
      </c>
      <c r="BB42" s="15"/>
      <c r="BC42" s="15"/>
      <c r="BD42" s="15"/>
      <c r="BE42" s="15"/>
      <c r="BF42" s="194" t="s">
        <v>52</v>
      </c>
      <c r="BG42" s="242">
        <v>2</v>
      </c>
    </row>
    <row r="43" spans="2:59" ht="16.5" thickBot="1">
      <c r="B43" s="291" t="s">
        <v>19</v>
      </c>
      <c r="C43" s="292"/>
      <c r="D43" s="166">
        <f aca="true" t="shared" si="18" ref="D43:AI43">SUM(D13:D42)</f>
        <v>128</v>
      </c>
      <c r="E43" s="191">
        <f t="shared" si="18"/>
        <v>1875</v>
      </c>
      <c r="F43" s="86">
        <f t="shared" si="18"/>
        <v>675</v>
      </c>
      <c r="G43" s="86">
        <f t="shared" si="18"/>
        <v>540</v>
      </c>
      <c r="H43" s="86">
        <f t="shared" si="18"/>
        <v>600</v>
      </c>
      <c r="I43" s="86">
        <f t="shared" si="18"/>
        <v>60</v>
      </c>
      <c r="J43" s="86">
        <f t="shared" si="18"/>
        <v>0</v>
      </c>
      <c r="K43" s="86">
        <f t="shared" si="18"/>
        <v>165</v>
      </c>
      <c r="L43" s="86">
        <f t="shared" si="18"/>
        <v>120</v>
      </c>
      <c r="M43" s="86">
        <f t="shared" si="18"/>
        <v>90</v>
      </c>
      <c r="N43" s="85">
        <f t="shared" si="18"/>
        <v>30</v>
      </c>
      <c r="O43" s="86">
        <f t="shared" si="18"/>
        <v>0</v>
      </c>
      <c r="P43" s="197">
        <f t="shared" si="18"/>
        <v>0</v>
      </c>
      <c r="Q43" s="169">
        <f t="shared" si="18"/>
        <v>28</v>
      </c>
      <c r="R43" s="86">
        <f t="shared" si="18"/>
        <v>120</v>
      </c>
      <c r="S43" s="86">
        <f t="shared" si="18"/>
        <v>165</v>
      </c>
      <c r="T43" s="86">
        <f t="shared" si="18"/>
        <v>105</v>
      </c>
      <c r="U43" s="86">
        <f t="shared" si="18"/>
        <v>30</v>
      </c>
      <c r="V43" s="86">
        <f t="shared" si="18"/>
        <v>0</v>
      </c>
      <c r="W43" s="197">
        <f t="shared" si="18"/>
        <v>0</v>
      </c>
      <c r="X43" s="169">
        <f t="shared" si="18"/>
        <v>28</v>
      </c>
      <c r="Y43" s="86">
        <f t="shared" si="18"/>
        <v>120</v>
      </c>
      <c r="Z43" s="86">
        <f t="shared" si="18"/>
        <v>105</v>
      </c>
      <c r="AA43" s="86">
        <f t="shared" si="18"/>
        <v>135</v>
      </c>
      <c r="AB43" s="86">
        <f t="shared" si="18"/>
        <v>0</v>
      </c>
      <c r="AC43" s="86">
        <f t="shared" si="18"/>
        <v>0</v>
      </c>
      <c r="AD43" s="197">
        <f t="shared" si="18"/>
        <v>0</v>
      </c>
      <c r="AE43" s="169">
        <f t="shared" si="18"/>
        <v>24</v>
      </c>
      <c r="AF43" s="86">
        <f t="shared" si="18"/>
        <v>105</v>
      </c>
      <c r="AG43" s="85">
        <f t="shared" si="18"/>
        <v>75</v>
      </c>
      <c r="AH43" s="86">
        <f t="shared" si="18"/>
        <v>195</v>
      </c>
      <c r="AI43" s="85">
        <f t="shared" si="18"/>
        <v>0</v>
      </c>
      <c r="AJ43" s="86">
        <f aca="true" t="shared" si="19" ref="AJ43:BF43">SUM(AJ13:AJ42)</f>
        <v>0</v>
      </c>
      <c r="AK43" s="191">
        <f t="shared" si="19"/>
        <v>0</v>
      </c>
      <c r="AL43" s="169">
        <f t="shared" si="19"/>
        <v>26</v>
      </c>
      <c r="AM43" s="86">
        <f t="shared" si="19"/>
        <v>105</v>
      </c>
      <c r="AN43" s="86">
        <f t="shared" si="19"/>
        <v>15</v>
      </c>
      <c r="AO43" s="86">
        <f t="shared" si="19"/>
        <v>75</v>
      </c>
      <c r="AP43" s="86">
        <f t="shared" si="19"/>
        <v>0</v>
      </c>
      <c r="AQ43" s="86">
        <f t="shared" si="19"/>
        <v>0</v>
      </c>
      <c r="AR43" s="197">
        <f t="shared" si="19"/>
        <v>0</v>
      </c>
      <c r="AS43" s="166">
        <f t="shared" si="19"/>
        <v>13</v>
      </c>
      <c r="AT43" s="86">
        <f t="shared" si="19"/>
        <v>30</v>
      </c>
      <c r="AU43" s="86">
        <f t="shared" si="19"/>
        <v>30</v>
      </c>
      <c r="AV43" s="86">
        <f t="shared" si="19"/>
        <v>30</v>
      </c>
      <c r="AW43" s="86">
        <f t="shared" si="19"/>
        <v>0</v>
      </c>
      <c r="AX43" s="86">
        <f t="shared" si="19"/>
        <v>0</v>
      </c>
      <c r="AY43" s="197">
        <f t="shared" si="19"/>
        <v>0</v>
      </c>
      <c r="AZ43" s="173">
        <f t="shared" si="19"/>
        <v>7</v>
      </c>
      <c r="BA43" s="87">
        <f t="shared" si="19"/>
        <v>30</v>
      </c>
      <c r="BB43" s="87">
        <f t="shared" si="19"/>
        <v>0</v>
      </c>
      <c r="BC43" s="87">
        <f t="shared" si="19"/>
        <v>0</v>
      </c>
      <c r="BD43" s="87">
        <f t="shared" si="19"/>
        <v>0</v>
      </c>
      <c r="BE43" s="87">
        <f t="shared" si="19"/>
        <v>0</v>
      </c>
      <c r="BF43" s="202">
        <f t="shared" si="19"/>
        <v>0</v>
      </c>
      <c r="BG43" s="243">
        <v>2</v>
      </c>
    </row>
    <row r="44" spans="2:59" ht="16.5" thickBot="1">
      <c r="B44" s="286"/>
      <c r="C44" s="287"/>
      <c r="D44" s="88"/>
      <c r="E44" s="89"/>
      <c r="F44" s="90"/>
      <c r="G44" s="90"/>
      <c r="H44" s="90"/>
      <c r="I44" s="90"/>
      <c r="J44" s="91"/>
      <c r="K44" s="268">
        <f>SUM(K13:O42)</f>
        <v>405</v>
      </c>
      <c r="L44" s="269"/>
      <c r="M44" s="269"/>
      <c r="N44" s="269"/>
      <c r="O44" s="269"/>
      <c r="P44" s="91"/>
      <c r="Q44" s="91"/>
      <c r="R44" s="268">
        <f>SUM(R13:V42)</f>
        <v>420</v>
      </c>
      <c r="S44" s="269"/>
      <c r="T44" s="269"/>
      <c r="U44" s="269"/>
      <c r="V44" s="269"/>
      <c r="W44" s="91"/>
      <c r="X44" s="91"/>
      <c r="Y44" s="268">
        <f>SUM(Y13:AC42)</f>
        <v>360</v>
      </c>
      <c r="Z44" s="269"/>
      <c r="AA44" s="269"/>
      <c r="AB44" s="269"/>
      <c r="AC44" s="269"/>
      <c r="AD44" s="91"/>
      <c r="AE44" s="91"/>
      <c r="AF44" s="268">
        <f>SUM(AF13:AJ42)</f>
        <v>375</v>
      </c>
      <c r="AG44" s="269"/>
      <c r="AH44" s="269"/>
      <c r="AI44" s="269"/>
      <c r="AJ44" s="269"/>
      <c r="AK44" s="91"/>
      <c r="AL44" s="91"/>
      <c r="AM44" s="268">
        <f>SUM(AM13:AQ42)</f>
        <v>195</v>
      </c>
      <c r="AN44" s="269"/>
      <c r="AO44" s="269"/>
      <c r="AP44" s="269"/>
      <c r="AQ44" s="269"/>
      <c r="AR44" s="91"/>
      <c r="AS44" s="91"/>
      <c r="AT44" s="268">
        <f>SUM(AT13:AX42)</f>
        <v>90</v>
      </c>
      <c r="AU44" s="269"/>
      <c r="AV44" s="269"/>
      <c r="AW44" s="269"/>
      <c r="AX44" s="269"/>
      <c r="AY44" s="91"/>
      <c r="AZ44" s="90"/>
      <c r="BA44" s="268">
        <f>SUM(BA13:BE42)</f>
        <v>30</v>
      </c>
      <c r="BB44" s="269"/>
      <c r="BC44" s="269"/>
      <c r="BD44" s="269"/>
      <c r="BE44" s="269"/>
      <c r="BF44" s="91"/>
      <c r="BG44" s="244"/>
    </row>
    <row r="45" spans="1:59" ht="17.25" thickBot="1" thickTop="1">
      <c r="A45" s="232"/>
      <c r="B45" s="334" t="s">
        <v>50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6"/>
      <c r="BB45" s="336"/>
      <c r="BC45" s="336"/>
      <c r="BD45" s="336"/>
      <c r="BE45" s="336"/>
      <c r="BF45" s="336"/>
      <c r="BG45" s="337"/>
    </row>
    <row r="46" spans="1:59" ht="16.5" thickBot="1">
      <c r="A46" s="232"/>
      <c r="B46" s="245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3"/>
      <c r="BB46" s="93"/>
      <c r="BC46" s="93"/>
      <c r="BD46" s="93"/>
      <c r="BE46" s="93"/>
      <c r="BF46" s="93"/>
      <c r="BG46" s="246"/>
    </row>
    <row r="47" spans="1:59" ht="16.5" thickTop="1">
      <c r="A47" s="232"/>
      <c r="B47" s="35">
        <v>1</v>
      </c>
      <c r="C47" s="94" t="s">
        <v>56</v>
      </c>
      <c r="D47" s="174">
        <f>SUM(Q47,X47,AE47,AL47,AS47,AZ47,BG47)</f>
        <v>2</v>
      </c>
      <c r="E47" s="31">
        <f>SUM(F47:J47)</f>
        <v>30</v>
      </c>
      <c r="F47" s="17">
        <f>SUM(K47,R47,Y47,AF47,AM47,AT47,BA47)</f>
        <v>30</v>
      </c>
      <c r="G47" s="17">
        <f>SUM(L47,S47,Z47,AG47,AN47,AU47,BB47)</f>
        <v>0</v>
      </c>
      <c r="H47" s="17">
        <f aca="true" t="shared" si="20" ref="H47:J53">SUM(M47,T47,AA47,AH47,AO47,AV47,BC47)</f>
        <v>0</v>
      </c>
      <c r="I47" s="17">
        <f t="shared" si="20"/>
        <v>0</v>
      </c>
      <c r="J47" s="18">
        <f t="shared" si="20"/>
        <v>0</v>
      </c>
      <c r="K47" s="76">
        <v>30</v>
      </c>
      <c r="L47" s="16"/>
      <c r="M47" s="16"/>
      <c r="N47" s="16"/>
      <c r="O47" s="16"/>
      <c r="P47" s="29" t="s">
        <v>52</v>
      </c>
      <c r="Q47" s="26">
        <v>2</v>
      </c>
      <c r="R47" s="17"/>
      <c r="S47" s="16"/>
      <c r="T47" s="16"/>
      <c r="U47" s="16"/>
      <c r="V47" s="16"/>
      <c r="W47" s="29"/>
      <c r="X47" s="26"/>
      <c r="Y47" s="17"/>
      <c r="Z47" s="16"/>
      <c r="AA47" s="16"/>
      <c r="AB47" s="16"/>
      <c r="AC47" s="16"/>
      <c r="AD47" s="29"/>
      <c r="AE47" s="26"/>
      <c r="AF47" s="17"/>
      <c r="AG47" s="16"/>
      <c r="AH47" s="16"/>
      <c r="AI47" s="16"/>
      <c r="AJ47" s="16"/>
      <c r="AK47" s="29"/>
      <c r="AL47" s="26"/>
      <c r="AM47" s="17"/>
      <c r="AN47" s="16"/>
      <c r="AO47" s="16"/>
      <c r="AP47" s="16"/>
      <c r="AQ47" s="16"/>
      <c r="AR47" s="29"/>
      <c r="AS47" s="26"/>
      <c r="AT47" s="17"/>
      <c r="AU47" s="16"/>
      <c r="AV47" s="16"/>
      <c r="AW47" s="16"/>
      <c r="AX47" s="16"/>
      <c r="AY47" s="29"/>
      <c r="AZ47" s="26"/>
      <c r="BA47" s="76"/>
      <c r="BB47" s="77"/>
      <c r="BC47" s="77"/>
      <c r="BD47" s="77"/>
      <c r="BE47" s="77"/>
      <c r="BF47" s="198"/>
      <c r="BG47" s="247"/>
    </row>
    <row r="48" spans="1:59" ht="15.75">
      <c r="A48" s="232"/>
      <c r="B48" s="35">
        <v>2</v>
      </c>
      <c r="C48" s="94" t="s">
        <v>57</v>
      </c>
      <c r="D48" s="23">
        <v>2</v>
      </c>
      <c r="E48" s="31">
        <v>30</v>
      </c>
      <c r="F48" s="17">
        <f aca="true" t="shared" si="21" ref="F48:F53">SUM(K48,R48,Y48,AF48,AM48,AT48,BA48)</f>
        <v>0</v>
      </c>
      <c r="G48" s="17">
        <f aca="true" t="shared" si="22" ref="G48:G53">SUM(L48,S48,Z48,AG48,AN48,AU48,BB48)</f>
        <v>30</v>
      </c>
      <c r="H48" s="17">
        <f t="shared" si="20"/>
        <v>0</v>
      </c>
      <c r="I48" s="17">
        <f t="shared" si="20"/>
        <v>0</v>
      </c>
      <c r="J48" s="18">
        <f t="shared" si="20"/>
        <v>0</v>
      </c>
      <c r="K48" s="68"/>
      <c r="L48" s="16"/>
      <c r="M48" s="16"/>
      <c r="N48" s="16"/>
      <c r="O48" s="16"/>
      <c r="P48" s="29"/>
      <c r="Q48" s="26"/>
      <c r="R48" s="17"/>
      <c r="S48" s="16">
        <v>30</v>
      </c>
      <c r="T48" s="16"/>
      <c r="U48" s="16"/>
      <c r="V48" s="16"/>
      <c r="W48" s="29" t="s">
        <v>52</v>
      </c>
      <c r="X48" s="26">
        <v>2</v>
      </c>
      <c r="Y48" s="17"/>
      <c r="Z48" s="16"/>
      <c r="AA48" s="16"/>
      <c r="AB48" s="16"/>
      <c r="AC48" s="16"/>
      <c r="AD48" s="29"/>
      <c r="AE48" s="26"/>
      <c r="AF48" s="17"/>
      <c r="AG48" s="16"/>
      <c r="AH48" s="16"/>
      <c r="AI48" s="16"/>
      <c r="AJ48" s="16"/>
      <c r="AK48" s="29"/>
      <c r="AL48" s="26"/>
      <c r="AM48" s="17"/>
      <c r="AN48" s="16"/>
      <c r="AO48" s="16"/>
      <c r="AP48" s="16"/>
      <c r="AQ48" s="16"/>
      <c r="AR48" s="29"/>
      <c r="AS48" s="26"/>
      <c r="AT48" s="17"/>
      <c r="AU48" s="16"/>
      <c r="AV48" s="16"/>
      <c r="AW48" s="16"/>
      <c r="AX48" s="16"/>
      <c r="AY48" s="29"/>
      <c r="AZ48" s="26"/>
      <c r="BA48" s="76"/>
      <c r="BB48" s="77"/>
      <c r="BC48" s="77"/>
      <c r="BD48" s="77"/>
      <c r="BE48" s="77"/>
      <c r="BF48" s="198"/>
      <c r="BG48" s="247"/>
    </row>
    <row r="49" spans="1:59" ht="15.75">
      <c r="A49" s="232"/>
      <c r="B49" s="35">
        <v>3</v>
      </c>
      <c r="C49" s="94" t="s">
        <v>55</v>
      </c>
      <c r="D49" s="23">
        <f>SUM(Q49,X49,AE49,AL49,AS49,AZ49,BG49)</f>
        <v>6</v>
      </c>
      <c r="E49" s="31">
        <f>SUM(F49:J49)</f>
        <v>90</v>
      </c>
      <c r="F49" s="17">
        <f t="shared" si="21"/>
        <v>30</v>
      </c>
      <c r="G49" s="17">
        <f t="shared" si="22"/>
        <v>30</v>
      </c>
      <c r="H49" s="17">
        <f t="shared" si="20"/>
        <v>30</v>
      </c>
      <c r="I49" s="17">
        <f t="shared" si="20"/>
        <v>0</v>
      </c>
      <c r="J49" s="18">
        <f t="shared" si="20"/>
        <v>0</v>
      </c>
      <c r="K49" s="68"/>
      <c r="L49" s="16"/>
      <c r="M49" s="16"/>
      <c r="N49" s="16"/>
      <c r="O49" s="16"/>
      <c r="P49" s="29"/>
      <c r="Q49" s="26"/>
      <c r="R49" s="17"/>
      <c r="S49" s="16"/>
      <c r="T49" s="16"/>
      <c r="U49" s="16"/>
      <c r="V49" s="16"/>
      <c r="W49" s="29"/>
      <c r="X49" s="26"/>
      <c r="Y49" s="17">
        <v>30</v>
      </c>
      <c r="Z49" s="16">
        <v>30</v>
      </c>
      <c r="AA49" s="16">
        <v>30</v>
      </c>
      <c r="AB49" s="16"/>
      <c r="AC49" s="16"/>
      <c r="AD49" s="29" t="s">
        <v>52</v>
      </c>
      <c r="AE49" s="26">
        <v>6</v>
      </c>
      <c r="AF49" s="17"/>
      <c r="AG49" s="16"/>
      <c r="AH49" s="16"/>
      <c r="AI49" s="16"/>
      <c r="AJ49" s="16"/>
      <c r="AK49" s="29"/>
      <c r="AL49" s="26"/>
      <c r="AM49" s="17"/>
      <c r="AN49" s="16"/>
      <c r="AO49" s="16"/>
      <c r="AP49" s="16"/>
      <c r="AQ49" s="16"/>
      <c r="AR49" s="29"/>
      <c r="AS49" s="26"/>
      <c r="AT49" s="17"/>
      <c r="AU49" s="16"/>
      <c r="AV49" s="16"/>
      <c r="AW49" s="16"/>
      <c r="AX49" s="16"/>
      <c r="AY49" s="29"/>
      <c r="AZ49" s="26"/>
      <c r="BA49" s="76"/>
      <c r="BB49" s="77"/>
      <c r="BC49" s="77"/>
      <c r="BD49" s="77"/>
      <c r="BE49" s="77"/>
      <c r="BF49" s="198"/>
      <c r="BG49" s="247"/>
    </row>
    <row r="50" spans="1:59" ht="15.75">
      <c r="A50" s="232"/>
      <c r="B50" s="35">
        <v>4</v>
      </c>
      <c r="C50" s="94" t="s">
        <v>58</v>
      </c>
      <c r="D50" s="23">
        <f aca="true" t="shared" si="23" ref="D50:D61">SUM(Q50,X50,AE50,AL50,AS50,AZ50,BG50)</f>
        <v>4</v>
      </c>
      <c r="E50" s="31">
        <f>SUM(F50:J50)</f>
        <v>60</v>
      </c>
      <c r="F50" s="17">
        <f t="shared" si="21"/>
        <v>30</v>
      </c>
      <c r="G50" s="17">
        <f t="shared" si="22"/>
        <v>30</v>
      </c>
      <c r="H50" s="17">
        <f t="shared" si="20"/>
        <v>0</v>
      </c>
      <c r="I50" s="17">
        <f t="shared" si="20"/>
        <v>0</v>
      </c>
      <c r="J50" s="18">
        <f t="shared" si="20"/>
        <v>0</v>
      </c>
      <c r="K50" s="68"/>
      <c r="L50" s="16"/>
      <c r="M50" s="16"/>
      <c r="N50" s="16"/>
      <c r="O50" s="16"/>
      <c r="P50" s="29"/>
      <c r="Q50" s="26"/>
      <c r="R50" s="17"/>
      <c r="S50" s="9"/>
      <c r="T50" s="9"/>
      <c r="U50" s="9"/>
      <c r="V50" s="9"/>
      <c r="W50" s="195"/>
      <c r="X50" s="182"/>
      <c r="Y50" s="68"/>
      <c r="Z50" s="9"/>
      <c r="AA50" s="9"/>
      <c r="AB50" s="9"/>
      <c r="AC50" s="9"/>
      <c r="AD50" s="195"/>
      <c r="AE50" s="182"/>
      <c r="AF50" s="68">
        <v>30</v>
      </c>
      <c r="AG50" s="9">
        <v>30</v>
      </c>
      <c r="AH50" s="19"/>
      <c r="AI50" s="19"/>
      <c r="AJ50" s="35"/>
      <c r="AK50" s="40" t="s">
        <v>52</v>
      </c>
      <c r="AL50" s="3">
        <v>4</v>
      </c>
      <c r="AM50" s="67"/>
      <c r="AN50" s="19"/>
      <c r="AO50" s="16"/>
      <c r="AP50" s="16"/>
      <c r="AQ50" s="16"/>
      <c r="AR50" s="29"/>
      <c r="AS50" s="26"/>
      <c r="AT50" s="17"/>
      <c r="AU50" s="16"/>
      <c r="AV50" s="16"/>
      <c r="AW50" s="16"/>
      <c r="AX50" s="16"/>
      <c r="AY50" s="29"/>
      <c r="AZ50" s="26"/>
      <c r="BA50" s="76"/>
      <c r="BB50" s="77"/>
      <c r="BC50" s="77"/>
      <c r="BD50" s="77"/>
      <c r="BE50" s="77"/>
      <c r="BF50" s="198"/>
      <c r="BG50" s="247"/>
    </row>
    <row r="51" spans="1:59" ht="15.75">
      <c r="A51" s="232"/>
      <c r="B51" s="35">
        <v>5</v>
      </c>
      <c r="C51" s="94" t="s">
        <v>59</v>
      </c>
      <c r="D51" s="23">
        <f>SUM(Q51,X51,AE51,AL51,AS51,AZ51,BG51)</f>
        <v>17</v>
      </c>
      <c r="E51" s="31">
        <f>SUM(F51:J51)</f>
        <v>240</v>
      </c>
      <c r="F51" s="17">
        <f t="shared" si="21"/>
        <v>75</v>
      </c>
      <c r="G51" s="17">
        <f t="shared" si="22"/>
        <v>30</v>
      </c>
      <c r="H51" s="17">
        <f t="shared" si="20"/>
        <v>135</v>
      </c>
      <c r="I51" s="17">
        <f t="shared" si="20"/>
        <v>0</v>
      </c>
      <c r="J51" s="18">
        <f t="shared" si="20"/>
        <v>0</v>
      </c>
      <c r="K51" s="4"/>
      <c r="L51" s="5"/>
      <c r="M51" s="5"/>
      <c r="N51" s="5"/>
      <c r="O51" s="5"/>
      <c r="P51" s="8"/>
      <c r="Q51" s="7"/>
      <c r="R51" s="4"/>
      <c r="S51" s="5"/>
      <c r="T51" s="5"/>
      <c r="U51" s="5"/>
      <c r="V51" s="5"/>
      <c r="W51" s="8"/>
      <c r="X51" s="7"/>
      <c r="Y51" s="4"/>
      <c r="Z51" s="5"/>
      <c r="AA51" s="5"/>
      <c r="AB51" s="5"/>
      <c r="AC51" s="5"/>
      <c r="AD51" s="8"/>
      <c r="AE51" s="7"/>
      <c r="AF51" s="4"/>
      <c r="AG51" s="5"/>
      <c r="AH51" s="5"/>
      <c r="AI51" s="5"/>
      <c r="AJ51" s="5"/>
      <c r="AK51" s="8"/>
      <c r="AL51" s="7"/>
      <c r="AM51" s="4">
        <v>75</v>
      </c>
      <c r="AN51" s="5">
        <v>30</v>
      </c>
      <c r="AO51" s="5">
        <v>135</v>
      </c>
      <c r="AP51" s="5"/>
      <c r="AQ51" s="5"/>
      <c r="AR51" s="8" t="s">
        <v>62</v>
      </c>
      <c r="AS51" s="7">
        <v>17</v>
      </c>
      <c r="AT51" s="4"/>
      <c r="AU51" s="5"/>
      <c r="AV51" s="5"/>
      <c r="AW51" s="5"/>
      <c r="AX51" s="16"/>
      <c r="AY51" s="29"/>
      <c r="AZ51" s="26"/>
      <c r="BA51" s="76"/>
      <c r="BB51" s="77"/>
      <c r="BC51" s="77"/>
      <c r="BD51" s="77"/>
      <c r="BE51" s="77"/>
      <c r="BF51" s="198"/>
      <c r="BG51" s="247"/>
    </row>
    <row r="52" spans="1:59" ht="15.75">
      <c r="A52" s="232"/>
      <c r="B52" s="1">
        <v>6</v>
      </c>
      <c r="C52" s="94" t="s">
        <v>60</v>
      </c>
      <c r="D52" s="23">
        <f>SUM(Q52,X52,AE52,AL52,AS52,AZ52,BG52)</f>
        <v>19</v>
      </c>
      <c r="E52" s="31">
        <f>SUM(F52:J52)</f>
        <v>270</v>
      </c>
      <c r="F52" s="17">
        <f t="shared" si="21"/>
        <v>165</v>
      </c>
      <c r="G52" s="17">
        <f t="shared" si="22"/>
        <v>0</v>
      </c>
      <c r="H52" s="17">
        <f t="shared" si="20"/>
        <v>105</v>
      </c>
      <c r="I52" s="17">
        <f t="shared" si="20"/>
        <v>0</v>
      </c>
      <c r="J52" s="18">
        <f t="shared" si="20"/>
        <v>0</v>
      </c>
      <c r="K52" s="4"/>
      <c r="L52" s="5"/>
      <c r="M52" s="5"/>
      <c r="N52" s="5"/>
      <c r="O52" s="5"/>
      <c r="P52" s="8"/>
      <c r="Q52" s="7"/>
      <c r="R52" s="4"/>
      <c r="S52" s="5"/>
      <c r="T52" s="5"/>
      <c r="U52" s="5"/>
      <c r="V52" s="5"/>
      <c r="W52" s="8"/>
      <c r="X52" s="7"/>
      <c r="Y52" s="4"/>
      <c r="Z52" s="5"/>
      <c r="AA52" s="5"/>
      <c r="AB52" s="5"/>
      <c r="AC52" s="5"/>
      <c r="AD52" s="8"/>
      <c r="AE52" s="7"/>
      <c r="AF52" s="4"/>
      <c r="AG52" s="5"/>
      <c r="AH52" s="5"/>
      <c r="AI52" s="5"/>
      <c r="AJ52" s="5"/>
      <c r="AK52" s="8"/>
      <c r="AL52" s="7"/>
      <c r="AM52" s="4"/>
      <c r="AN52" s="5"/>
      <c r="AO52" s="5"/>
      <c r="AP52" s="5"/>
      <c r="AQ52" s="5"/>
      <c r="AR52" s="8"/>
      <c r="AS52" s="7"/>
      <c r="AT52" s="248">
        <v>165</v>
      </c>
      <c r="AU52" s="5"/>
      <c r="AV52" s="239">
        <v>105</v>
      </c>
      <c r="AW52" s="5"/>
      <c r="AX52" s="5"/>
      <c r="AY52" s="8" t="s">
        <v>62</v>
      </c>
      <c r="AZ52" s="7">
        <v>19</v>
      </c>
      <c r="BA52" s="4"/>
      <c r="BB52" s="9"/>
      <c r="BC52" s="5"/>
      <c r="BD52" s="9"/>
      <c r="BE52" s="9"/>
      <c r="BF52" s="195"/>
      <c r="BG52" s="221"/>
    </row>
    <row r="53" spans="1:59" ht="16.5" thickBot="1">
      <c r="A53" s="232"/>
      <c r="B53" s="1">
        <v>7</v>
      </c>
      <c r="C53" s="94" t="s">
        <v>61</v>
      </c>
      <c r="D53" s="23">
        <f t="shared" si="23"/>
        <v>17</v>
      </c>
      <c r="E53" s="31">
        <f>SUM(F53:J53)</f>
        <v>195</v>
      </c>
      <c r="F53" s="17">
        <f t="shared" si="21"/>
        <v>75</v>
      </c>
      <c r="G53" s="17">
        <f t="shared" si="22"/>
        <v>0</v>
      </c>
      <c r="H53" s="17">
        <f t="shared" si="20"/>
        <v>120</v>
      </c>
      <c r="I53" s="17">
        <f t="shared" si="20"/>
        <v>0</v>
      </c>
      <c r="J53" s="18">
        <f t="shared" si="20"/>
        <v>0</v>
      </c>
      <c r="K53" s="4"/>
      <c r="L53" s="5"/>
      <c r="M53" s="5"/>
      <c r="N53" s="5"/>
      <c r="O53" s="5"/>
      <c r="P53" s="8"/>
      <c r="Q53" s="7"/>
      <c r="R53" s="4"/>
      <c r="S53" s="5"/>
      <c r="T53" s="5"/>
      <c r="U53" s="5"/>
      <c r="V53" s="5"/>
      <c r="W53" s="8"/>
      <c r="X53" s="7"/>
      <c r="Y53" s="4"/>
      <c r="Z53" s="5"/>
      <c r="AA53" s="5"/>
      <c r="AB53" s="5"/>
      <c r="AC53" s="5"/>
      <c r="AD53" s="8"/>
      <c r="AE53" s="7"/>
      <c r="AF53" s="4"/>
      <c r="AG53" s="5"/>
      <c r="AH53" s="5"/>
      <c r="AI53" s="5"/>
      <c r="AJ53" s="5"/>
      <c r="AK53" s="8"/>
      <c r="AL53" s="7"/>
      <c r="AM53" s="4"/>
      <c r="AN53" s="5"/>
      <c r="AO53" s="5"/>
      <c r="AP53" s="5"/>
      <c r="AQ53" s="5"/>
      <c r="AR53" s="8"/>
      <c r="AS53" s="7"/>
      <c r="AT53" s="4"/>
      <c r="AU53" s="5"/>
      <c r="AV53" s="5"/>
      <c r="AW53" s="5"/>
      <c r="AX53" s="5"/>
      <c r="AY53" s="8"/>
      <c r="AZ53" s="7"/>
      <c r="BA53" s="68">
        <v>75</v>
      </c>
      <c r="BB53" s="9"/>
      <c r="BC53" s="9">
        <v>120</v>
      </c>
      <c r="BD53" s="9"/>
      <c r="BE53" s="9"/>
      <c r="BF53" s="195" t="s">
        <v>62</v>
      </c>
      <c r="BG53" s="221">
        <v>17</v>
      </c>
    </row>
    <row r="54" spans="2:59" ht="16.5" thickBot="1">
      <c r="B54" s="291" t="s">
        <v>75</v>
      </c>
      <c r="C54" s="341"/>
      <c r="D54" s="175">
        <f>SUM(D47:D53)</f>
        <v>67</v>
      </c>
      <c r="E54" s="204">
        <f aca="true" t="shared" si="24" ref="E54:AI54">SUM(E47:E53)</f>
        <v>915</v>
      </c>
      <c r="F54" s="96">
        <f t="shared" si="24"/>
        <v>405</v>
      </c>
      <c r="G54" s="96">
        <f t="shared" si="24"/>
        <v>120</v>
      </c>
      <c r="H54" s="96">
        <f t="shared" si="24"/>
        <v>390</v>
      </c>
      <c r="I54" s="96">
        <f t="shared" si="24"/>
        <v>0</v>
      </c>
      <c r="J54" s="96">
        <f t="shared" si="24"/>
        <v>0</v>
      </c>
      <c r="K54" s="97">
        <f t="shared" si="24"/>
        <v>30</v>
      </c>
      <c r="L54" s="98">
        <f t="shared" si="24"/>
        <v>0</v>
      </c>
      <c r="M54" s="98">
        <f t="shared" si="24"/>
        <v>0</v>
      </c>
      <c r="N54" s="98">
        <f t="shared" si="24"/>
        <v>0</v>
      </c>
      <c r="O54" s="98">
        <f t="shared" si="24"/>
        <v>0</v>
      </c>
      <c r="P54" s="203">
        <f t="shared" si="24"/>
        <v>0</v>
      </c>
      <c r="Q54" s="187">
        <f t="shared" si="24"/>
        <v>2</v>
      </c>
      <c r="R54" s="98">
        <f t="shared" si="24"/>
        <v>0</v>
      </c>
      <c r="S54" s="98">
        <f t="shared" si="24"/>
        <v>30</v>
      </c>
      <c r="T54" s="98">
        <f t="shared" si="24"/>
        <v>0</v>
      </c>
      <c r="U54" s="98">
        <f t="shared" si="24"/>
        <v>0</v>
      </c>
      <c r="V54" s="98">
        <f t="shared" si="24"/>
        <v>0</v>
      </c>
      <c r="W54" s="203">
        <f t="shared" si="24"/>
        <v>0</v>
      </c>
      <c r="X54" s="187">
        <f t="shared" si="24"/>
        <v>2</v>
      </c>
      <c r="Y54" s="98">
        <f t="shared" si="24"/>
        <v>30</v>
      </c>
      <c r="Z54" s="98">
        <f t="shared" si="24"/>
        <v>30</v>
      </c>
      <c r="AA54" s="98">
        <f t="shared" si="24"/>
        <v>30</v>
      </c>
      <c r="AB54" s="98">
        <f t="shared" si="24"/>
        <v>0</v>
      </c>
      <c r="AC54" s="98">
        <f t="shared" si="24"/>
        <v>0</v>
      </c>
      <c r="AD54" s="203">
        <f t="shared" si="24"/>
        <v>0</v>
      </c>
      <c r="AE54" s="187">
        <f t="shared" si="24"/>
        <v>6</v>
      </c>
      <c r="AF54" s="98">
        <f t="shared" si="24"/>
        <v>30</v>
      </c>
      <c r="AG54" s="98">
        <f t="shared" si="24"/>
        <v>30</v>
      </c>
      <c r="AH54" s="98">
        <f t="shared" si="24"/>
        <v>0</v>
      </c>
      <c r="AI54" s="98">
        <f t="shared" si="24"/>
        <v>0</v>
      </c>
      <c r="AJ54" s="98">
        <f aca="true" t="shared" si="25" ref="AJ54:BF54">SUM(AJ47:AJ53)</f>
        <v>0</v>
      </c>
      <c r="AK54" s="203">
        <f t="shared" si="25"/>
        <v>0</v>
      </c>
      <c r="AL54" s="187">
        <v>4</v>
      </c>
      <c r="AM54" s="97">
        <f>SUM(AM47:AM53)</f>
        <v>75</v>
      </c>
      <c r="AN54" s="98">
        <f t="shared" si="25"/>
        <v>30</v>
      </c>
      <c r="AO54" s="98">
        <f t="shared" si="25"/>
        <v>135</v>
      </c>
      <c r="AP54" s="98">
        <f t="shared" si="25"/>
        <v>0</v>
      </c>
      <c r="AQ54" s="98">
        <f t="shared" si="25"/>
        <v>0</v>
      </c>
      <c r="AR54" s="203">
        <f t="shared" si="25"/>
        <v>0</v>
      </c>
      <c r="AS54" s="187">
        <v>17</v>
      </c>
      <c r="AT54" s="98">
        <f t="shared" si="25"/>
        <v>165</v>
      </c>
      <c r="AU54" s="98">
        <f>SUM(AU47:AU53)</f>
        <v>0</v>
      </c>
      <c r="AV54" s="98">
        <f t="shared" si="25"/>
        <v>105</v>
      </c>
      <c r="AW54" s="98">
        <f t="shared" si="25"/>
        <v>0</v>
      </c>
      <c r="AX54" s="98">
        <f t="shared" si="25"/>
        <v>0</v>
      </c>
      <c r="AY54" s="203">
        <f t="shared" si="25"/>
        <v>0</v>
      </c>
      <c r="AZ54" s="187">
        <v>19</v>
      </c>
      <c r="BA54" s="98">
        <f t="shared" si="25"/>
        <v>75</v>
      </c>
      <c r="BB54" s="98">
        <f t="shared" si="25"/>
        <v>0</v>
      </c>
      <c r="BC54" s="98">
        <f t="shared" si="25"/>
        <v>120</v>
      </c>
      <c r="BD54" s="98">
        <f t="shared" si="25"/>
        <v>0</v>
      </c>
      <c r="BE54" s="98">
        <f t="shared" si="25"/>
        <v>0</v>
      </c>
      <c r="BF54" s="203">
        <f t="shared" si="25"/>
        <v>0</v>
      </c>
      <c r="BG54" s="249">
        <v>17</v>
      </c>
    </row>
    <row r="55" spans="2:59" ht="16.5" thickBot="1">
      <c r="B55" s="291" t="s">
        <v>54</v>
      </c>
      <c r="C55" s="292"/>
      <c r="D55" s="176">
        <f>SUM(Q55,X55,AE55,AL55,AS55,AZ55,BG55)</f>
        <v>195</v>
      </c>
      <c r="E55" s="204">
        <f aca="true" t="shared" si="26" ref="E55:J55">E43+E54</f>
        <v>2790</v>
      </c>
      <c r="F55" s="96">
        <f t="shared" si="26"/>
        <v>1080</v>
      </c>
      <c r="G55" s="96">
        <f t="shared" si="26"/>
        <v>660</v>
      </c>
      <c r="H55" s="96">
        <f t="shared" si="26"/>
        <v>990</v>
      </c>
      <c r="I55" s="96">
        <f t="shared" si="26"/>
        <v>60</v>
      </c>
      <c r="J55" s="96">
        <f t="shared" si="26"/>
        <v>0</v>
      </c>
      <c r="K55" s="95">
        <f aca="true" t="shared" si="27" ref="K55:P55">SUM(K43+K54)</f>
        <v>195</v>
      </c>
      <c r="L55" s="96">
        <f t="shared" si="27"/>
        <v>120</v>
      </c>
      <c r="M55" s="96">
        <f t="shared" si="27"/>
        <v>90</v>
      </c>
      <c r="N55" s="96">
        <f t="shared" si="27"/>
        <v>30</v>
      </c>
      <c r="O55" s="96">
        <f t="shared" si="27"/>
        <v>0</v>
      </c>
      <c r="P55" s="204">
        <f t="shared" si="27"/>
        <v>0</v>
      </c>
      <c r="Q55" s="188">
        <f>Q43+Q54</f>
        <v>30</v>
      </c>
      <c r="R55" s="96">
        <f aca="true" t="shared" si="28" ref="R55:W55">SUM(R43+R54)</f>
        <v>120</v>
      </c>
      <c r="S55" s="96">
        <f t="shared" si="28"/>
        <v>195</v>
      </c>
      <c r="T55" s="96">
        <f t="shared" si="28"/>
        <v>105</v>
      </c>
      <c r="U55" s="96">
        <f t="shared" si="28"/>
        <v>30</v>
      </c>
      <c r="V55" s="96">
        <f t="shared" si="28"/>
        <v>0</v>
      </c>
      <c r="W55" s="204">
        <f t="shared" si="28"/>
        <v>0</v>
      </c>
      <c r="X55" s="188">
        <f>X43+X54</f>
        <v>30</v>
      </c>
      <c r="Y55" s="96">
        <f aca="true" t="shared" si="29" ref="Y55:AD55">SUM(Y43+Y54)</f>
        <v>150</v>
      </c>
      <c r="Z55" s="96">
        <f t="shared" si="29"/>
        <v>135</v>
      </c>
      <c r="AA55" s="96">
        <f t="shared" si="29"/>
        <v>165</v>
      </c>
      <c r="AB55" s="96">
        <f t="shared" si="29"/>
        <v>0</v>
      </c>
      <c r="AC55" s="96">
        <f t="shared" si="29"/>
        <v>0</v>
      </c>
      <c r="AD55" s="204">
        <f t="shared" si="29"/>
        <v>0</v>
      </c>
      <c r="AE55" s="188">
        <f>AE43+AE54</f>
        <v>30</v>
      </c>
      <c r="AF55" s="96">
        <f aca="true" t="shared" si="30" ref="AF55:AK55">SUM(AF43+AF54)</f>
        <v>135</v>
      </c>
      <c r="AG55" s="96">
        <f t="shared" si="30"/>
        <v>105</v>
      </c>
      <c r="AH55" s="96">
        <f t="shared" si="30"/>
        <v>195</v>
      </c>
      <c r="AI55" s="96">
        <f t="shared" si="30"/>
        <v>0</v>
      </c>
      <c r="AJ55" s="96">
        <f t="shared" si="30"/>
        <v>0</v>
      </c>
      <c r="AK55" s="204">
        <f t="shared" si="30"/>
        <v>0</v>
      </c>
      <c r="AL55" s="188">
        <f>AL43+AL54</f>
        <v>30</v>
      </c>
      <c r="AM55" s="96">
        <f aca="true" t="shared" si="31" ref="AM55:AR55">SUM(AM43+AM54)</f>
        <v>180</v>
      </c>
      <c r="AN55" s="96">
        <f t="shared" si="31"/>
        <v>45</v>
      </c>
      <c r="AO55" s="96">
        <f t="shared" si="31"/>
        <v>210</v>
      </c>
      <c r="AP55" s="96">
        <f t="shared" si="31"/>
        <v>0</v>
      </c>
      <c r="AQ55" s="96">
        <f t="shared" si="31"/>
        <v>0</v>
      </c>
      <c r="AR55" s="204">
        <f t="shared" si="31"/>
        <v>0</v>
      </c>
      <c r="AS55" s="188">
        <f>AS43+AS54</f>
        <v>30</v>
      </c>
      <c r="AT55" s="96">
        <f aca="true" t="shared" si="32" ref="AT55:AY55">SUM(AT43+AT54)</f>
        <v>195</v>
      </c>
      <c r="AU55" s="96">
        <f t="shared" si="32"/>
        <v>30</v>
      </c>
      <c r="AV55" s="96">
        <f t="shared" si="32"/>
        <v>135</v>
      </c>
      <c r="AW55" s="96">
        <f t="shared" si="32"/>
        <v>0</v>
      </c>
      <c r="AX55" s="96">
        <f t="shared" si="32"/>
        <v>0</v>
      </c>
      <c r="AY55" s="204">
        <f t="shared" si="32"/>
        <v>0</v>
      </c>
      <c r="AZ55" s="188">
        <f>AZ43+AZ54</f>
        <v>26</v>
      </c>
      <c r="BA55" s="99">
        <f aca="true" t="shared" si="33" ref="BA55:BF55">SUM(BA43+BA54)</f>
        <v>105</v>
      </c>
      <c r="BB55" s="99">
        <f t="shared" si="33"/>
        <v>0</v>
      </c>
      <c r="BC55" s="99">
        <f t="shared" si="33"/>
        <v>120</v>
      </c>
      <c r="BD55" s="99">
        <f t="shared" si="33"/>
        <v>0</v>
      </c>
      <c r="BE55" s="99">
        <f t="shared" si="33"/>
        <v>0</v>
      </c>
      <c r="BF55" s="205">
        <f t="shared" si="33"/>
        <v>0</v>
      </c>
      <c r="BG55" s="249">
        <f>BG43+BG54</f>
        <v>19</v>
      </c>
    </row>
    <row r="56" spans="2:59" ht="16.5" thickBot="1">
      <c r="B56" s="318" t="s">
        <v>9</v>
      </c>
      <c r="C56" s="313"/>
      <c r="D56" s="313"/>
      <c r="E56" s="313"/>
      <c r="F56" s="312"/>
      <c r="G56" s="312"/>
      <c r="H56" s="312"/>
      <c r="I56" s="312"/>
      <c r="J56" s="312"/>
      <c r="K56" s="324">
        <f>SUM(K55:O55,L57:Q60)</f>
        <v>435</v>
      </c>
      <c r="L56" s="324"/>
      <c r="M56" s="324"/>
      <c r="N56" s="324"/>
      <c r="O56" s="324"/>
      <c r="P56" s="324"/>
      <c r="Q56" s="325"/>
      <c r="R56" s="323">
        <f>SUM(R55:V55,S57:X60)</f>
        <v>450</v>
      </c>
      <c r="S56" s="324"/>
      <c r="T56" s="324"/>
      <c r="U56" s="324"/>
      <c r="V56" s="324"/>
      <c r="W56" s="324"/>
      <c r="X56" s="325"/>
      <c r="Y56" s="323">
        <f>SUM(Y55:AC55,Z57:AE60)</f>
        <v>450</v>
      </c>
      <c r="Z56" s="324"/>
      <c r="AA56" s="324"/>
      <c r="AB56" s="324"/>
      <c r="AC56" s="324"/>
      <c r="AD56" s="324"/>
      <c r="AE56" s="325"/>
      <c r="AF56" s="323">
        <f>SUM(AF55:AJ55,AG57:AL60)</f>
        <v>435</v>
      </c>
      <c r="AG56" s="324"/>
      <c r="AH56" s="324"/>
      <c r="AI56" s="324"/>
      <c r="AJ56" s="324"/>
      <c r="AK56" s="324"/>
      <c r="AL56" s="325"/>
      <c r="AM56" s="323">
        <f>SUM(AM55:AQ55,AN57:AS60)</f>
        <v>435</v>
      </c>
      <c r="AN56" s="324"/>
      <c r="AO56" s="324"/>
      <c r="AP56" s="324"/>
      <c r="AQ56" s="324"/>
      <c r="AR56" s="324"/>
      <c r="AS56" s="324"/>
      <c r="AT56" s="323">
        <f>SUM(AT55:AX55,AT57:AX60)</f>
        <v>420</v>
      </c>
      <c r="AU56" s="324"/>
      <c r="AV56" s="324"/>
      <c r="AW56" s="324"/>
      <c r="AX56" s="324"/>
      <c r="AY56" s="324"/>
      <c r="AZ56" s="325"/>
      <c r="BA56" s="338">
        <f>SUM(BA55:BE55,BB57,BA57,BA61)</f>
        <v>240</v>
      </c>
      <c r="BB56" s="339"/>
      <c r="BC56" s="339"/>
      <c r="BD56" s="339"/>
      <c r="BE56" s="339"/>
      <c r="BF56" s="339"/>
      <c r="BG56" s="340"/>
    </row>
    <row r="57" spans="2:59" ht="17.25" thickBot="1">
      <c r="B57" s="250">
        <v>8</v>
      </c>
      <c r="C57" s="100" t="s">
        <v>43</v>
      </c>
      <c r="D57" s="23">
        <f t="shared" si="23"/>
        <v>4</v>
      </c>
      <c r="E57" s="206">
        <f>SUM(F57:G57)</f>
        <v>60</v>
      </c>
      <c r="F57" s="101">
        <f>SUM(K57,R57,Y57,AF57,AM57,AT57,BA57)</f>
        <v>15</v>
      </c>
      <c r="G57" s="101">
        <f aca="true" t="shared" si="34" ref="G57:J61">SUM(L57,S57,Z57,AG57,AN57,AU57,BB57)</f>
        <v>45</v>
      </c>
      <c r="H57" s="102">
        <f t="shared" si="34"/>
        <v>0</v>
      </c>
      <c r="I57" s="102">
        <f t="shared" si="34"/>
        <v>0</v>
      </c>
      <c r="J57" s="103">
        <f t="shared" si="34"/>
        <v>0</v>
      </c>
      <c r="K57" s="104"/>
      <c r="L57" s="105"/>
      <c r="M57" s="105"/>
      <c r="N57" s="105"/>
      <c r="O57" s="105"/>
      <c r="P57" s="208"/>
      <c r="Q57" s="106"/>
      <c r="R57" s="104"/>
      <c r="S57" s="105"/>
      <c r="T57" s="105"/>
      <c r="U57" s="105"/>
      <c r="V57" s="105"/>
      <c r="W57" s="208"/>
      <c r="X57" s="106"/>
      <c r="Y57" s="104"/>
      <c r="Z57" s="105"/>
      <c r="AA57" s="105"/>
      <c r="AB57" s="105"/>
      <c r="AC57" s="105"/>
      <c r="AD57" s="208"/>
      <c r="AE57" s="106"/>
      <c r="AF57" s="104"/>
      <c r="AG57" s="105"/>
      <c r="AH57" s="105"/>
      <c r="AI57" s="105"/>
      <c r="AJ57" s="105"/>
      <c r="AK57" s="208"/>
      <c r="AL57" s="106"/>
      <c r="AM57" s="104"/>
      <c r="AN57" s="105"/>
      <c r="AO57" s="105"/>
      <c r="AP57" s="105"/>
      <c r="AQ57" s="105"/>
      <c r="AR57" s="208"/>
      <c r="AS57" s="107"/>
      <c r="AT57" s="108">
        <v>15</v>
      </c>
      <c r="AU57" s="109">
        <v>45</v>
      </c>
      <c r="AV57" s="109"/>
      <c r="AW57" s="109"/>
      <c r="AX57" s="109"/>
      <c r="AY57" s="209" t="s">
        <v>113</v>
      </c>
      <c r="AZ57" s="110">
        <v>4</v>
      </c>
      <c r="BA57" s="108"/>
      <c r="BB57" s="109"/>
      <c r="BC57" s="109"/>
      <c r="BD57" s="109"/>
      <c r="BE57" s="109"/>
      <c r="BF57" s="209"/>
      <c r="BG57" s="109"/>
    </row>
    <row r="58" spans="2:59" ht="16.5" thickBot="1">
      <c r="B58" s="250">
        <v>9</v>
      </c>
      <c r="C58" s="111" t="s">
        <v>22</v>
      </c>
      <c r="D58" s="23">
        <f t="shared" si="23"/>
        <v>0</v>
      </c>
      <c r="E58" s="30"/>
      <c r="F58" s="5">
        <f>SUM(K58,R58,Y58,AF58,AM58,AT58,BA58)</f>
        <v>0</v>
      </c>
      <c r="G58" s="5">
        <f t="shared" si="34"/>
        <v>0</v>
      </c>
      <c r="H58" s="112">
        <f t="shared" si="34"/>
        <v>0</v>
      </c>
      <c r="I58" s="112">
        <f t="shared" si="34"/>
        <v>0</v>
      </c>
      <c r="J58" s="113">
        <f t="shared" si="34"/>
        <v>0</v>
      </c>
      <c r="K58" s="108"/>
      <c r="L58" s="109"/>
      <c r="M58" s="109"/>
      <c r="N58" s="109"/>
      <c r="O58" s="109"/>
      <c r="P58" s="209"/>
      <c r="Q58" s="114"/>
      <c r="R58" s="108"/>
      <c r="S58" s="109"/>
      <c r="T58" s="109"/>
      <c r="U58" s="109"/>
      <c r="V58" s="109"/>
      <c r="W58" s="209"/>
      <c r="X58" s="114"/>
      <c r="Y58" s="108"/>
      <c r="Z58" s="109"/>
      <c r="AA58" s="109"/>
      <c r="AB58" s="109"/>
      <c r="AC58" s="109"/>
      <c r="AD58" s="209"/>
      <c r="AE58" s="114"/>
      <c r="AF58" s="108"/>
      <c r="AG58" s="109"/>
      <c r="AH58" s="109"/>
      <c r="AI58" s="109"/>
      <c r="AJ58" s="109"/>
      <c r="AK58" s="209"/>
      <c r="AL58" s="114"/>
      <c r="AM58" s="108"/>
      <c r="AN58" s="109"/>
      <c r="AO58" s="109"/>
      <c r="AP58" s="109"/>
      <c r="AQ58" s="109"/>
      <c r="AR58" s="209"/>
      <c r="AS58" s="110"/>
      <c r="AT58" s="115"/>
      <c r="AU58" s="109"/>
      <c r="AV58" s="109"/>
      <c r="AW58" s="109"/>
      <c r="AX58" s="109"/>
      <c r="AY58" s="209"/>
      <c r="AZ58" s="114"/>
      <c r="BA58" s="108"/>
      <c r="BB58" s="109"/>
      <c r="BC58" s="109"/>
      <c r="BD58" s="109"/>
      <c r="BE58" s="109"/>
      <c r="BF58" s="209"/>
      <c r="BG58" s="109"/>
    </row>
    <row r="59" spans="2:59" ht="16.5" thickBot="1">
      <c r="B59" s="250">
        <v>10</v>
      </c>
      <c r="C59" s="111" t="s">
        <v>23</v>
      </c>
      <c r="D59" s="23">
        <f t="shared" si="23"/>
        <v>0</v>
      </c>
      <c r="E59" s="30"/>
      <c r="F59" s="5">
        <f>SUM(K59,R59,Y59,AF59,AM59,AT59,BA59)</f>
        <v>0</v>
      </c>
      <c r="G59" s="5">
        <f t="shared" si="34"/>
        <v>0</v>
      </c>
      <c r="H59" s="112">
        <f t="shared" si="34"/>
        <v>0</v>
      </c>
      <c r="I59" s="112">
        <f t="shared" si="34"/>
        <v>0</v>
      </c>
      <c r="J59" s="113">
        <f t="shared" si="34"/>
        <v>0</v>
      </c>
      <c r="K59" s="108"/>
      <c r="L59" s="109"/>
      <c r="M59" s="109"/>
      <c r="N59" s="109"/>
      <c r="O59" s="109"/>
      <c r="P59" s="209"/>
      <c r="Q59" s="114"/>
      <c r="R59" s="108"/>
      <c r="S59" s="109"/>
      <c r="T59" s="109"/>
      <c r="U59" s="109"/>
      <c r="V59" s="109"/>
      <c r="W59" s="209"/>
      <c r="X59" s="114"/>
      <c r="Y59" s="108"/>
      <c r="Z59" s="109"/>
      <c r="AA59" s="109"/>
      <c r="AB59" s="109"/>
      <c r="AC59" s="109"/>
      <c r="AD59" s="209"/>
      <c r="AE59" s="114"/>
      <c r="AF59" s="108"/>
      <c r="AG59" s="109"/>
      <c r="AH59" s="109"/>
      <c r="AI59" s="109"/>
      <c r="AJ59" s="109"/>
      <c r="AK59" s="209"/>
      <c r="AL59" s="114"/>
      <c r="AM59" s="108"/>
      <c r="AN59" s="109"/>
      <c r="AO59" s="109"/>
      <c r="AP59" s="109"/>
      <c r="AQ59" s="109"/>
      <c r="AR59" s="209"/>
      <c r="AS59" s="110"/>
      <c r="AT59" s="115"/>
      <c r="AU59" s="109"/>
      <c r="AV59" s="109"/>
      <c r="AW59" s="109"/>
      <c r="AX59" s="109"/>
      <c r="AY59" s="209"/>
      <c r="AZ59" s="66"/>
      <c r="BA59" s="12"/>
      <c r="BB59" s="1"/>
      <c r="BC59" s="109"/>
      <c r="BD59" s="109"/>
      <c r="BE59" s="109"/>
      <c r="BF59" s="209"/>
      <c r="BG59" s="109"/>
    </row>
    <row r="60" spans="2:59" ht="16.5" thickBot="1">
      <c r="B60" s="250">
        <v>11</v>
      </c>
      <c r="C60" s="111" t="s">
        <v>20</v>
      </c>
      <c r="D60" s="23">
        <f t="shared" si="23"/>
        <v>0</v>
      </c>
      <c r="E60" s="30"/>
      <c r="F60" s="5">
        <f>SUM(K60,R60,Y60,AF60,AM60,AT60,BA60)</f>
        <v>0</v>
      </c>
      <c r="G60" s="5">
        <f t="shared" si="34"/>
        <v>0</v>
      </c>
      <c r="H60" s="112">
        <f t="shared" si="34"/>
        <v>0</v>
      </c>
      <c r="I60" s="112">
        <f t="shared" si="34"/>
        <v>0</v>
      </c>
      <c r="J60" s="113">
        <f t="shared" si="34"/>
        <v>0</v>
      </c>
      <c r="K60" s="108"/>
      <c r="L60" s="109"/>
      <c r="M60" s="109"/>
      <c r="N60" s="109"/>
      <c r="O60" s="109"/>
      <c r="P60" s="209"/>
      <c r="Q60" s="114"/>
      <c r="R60" s="108"/>
      <c r="S60" s="109"/>
      <c r="T60" s="109"/>
      <c r="U60" s="109"/>
      <c r="V60" s="109"/>
      <c r="W60" s="209"/>
      <c r="X60" s="114"/>
      <c r="Y60" s="108"/>
      <c r="Z60" s="109"/>
      <c r="AA60" s="109"/>
      <c r="AB60" s="109"/>
      <c r="AC60" s="109"/>
      <c r="AD60" s="209"/>
      <c r="AE60" s="114"/>
      <c r="AF60" s="108"/>
      <c r="AG60" s="109"/>
      <c r="AH60" s="109"/>
      <c r="AI60" s="109"/>
      <c r="AJ60" s="109"/>
      <c r="AK60" s="209"/>
      <c r="AL60" s="114"/>
      <c r="AM60" s="108"/>
      <c r="AN60" s="109"/>
      <c r="AO60" s="109"/>
      <c r="AP60" s="109"/>
      <c r="AQ60" s="109"/>
      <c r="AR60" s="209"/>
      <c r="AS60" s="110"/>
      <c r="AT60" s="115"/>
      <c r="AU60" s="109"/>
      <c r="AV60" s="109"/>
      <c r="AW60" s="109"/>
      <c r="AX60" s="109"/>
      <c r="AY60" s="209"/>
      <c r="AZ60" s="114"/>
      <c r="BA60" s="251"/>
      <c r="BB60" s="109"/>
      <c r="BC60" s="109"/>
      <c r="BD60" s="109"/>
      <c r="BE60" s="109"/>
      <c r="BF60" s="211"/>
      <c r="BG60" s="252"/>
    </row>
    <row r="61" spans="2:59" ht="27" customHeight="1" thickBot="1">
      <c r="B61" s="326" t="s">
        <v>24</v>
      </c>
      <c r="C61" s="327"/>
      <c r="D61" s="23">
        <f t="shared" si="23"/>
        <v>1</v>
      </c>
      <c r="E61" s="207">
        <v>15</v>
      </c>
      <c r="F61" s="116">
        <f>SUM(K61,R61,Y61,AF61,AM61,AT61,BA61)</f>
        <v>15</v>
      </c>
      <c r="G61" s="116">
        <f t="shared" si="34"/>
        <v>0</v>
      </c>
      <c r="H61" s="117">
        <f t="shared" si="34"/>
        <v>0</v>
      </c>
      <c r="I61" s="117">
        <f t="shared" si="34"/>
        <v>0</v>
      </c>
      <c r="J61" s="118">
        <f t="shared" si="34"/>
        <v>0</v>
      </c>
      <c r="K61" s="119"/>
      <c r="L61" s="120"/>
      <c r="M61" s="120"/>
      <c r="N61" s="120"/>
      <c r="O61" s="120"/>
      <c r="P61" s="210"/>
      <c r="Q61" s="121"/>
      <c r="R61" s="119"/>
      <c r="S61" s="120"/>
      <c r="T61" s="120"/>
      <c r="U61" s="120"/>
      <c r="V61" s="120"/>
      <c r="W61" s="210"/>
      <c r="X61" s="121"/>
      <c r="Y61" s="119"/>
      <c r="Z61" s="120"/>
      <c r="AA61" s="120"/>
      <c r="AB61" s="120"/>
      <c r="AC61" s="120"/>
      <c r="AD61" s="210"/>
      <c r="AE61" s="121"/>
      <c r="AF61" s="119"/>
      <c r="AG61" s="120"/>
      <c r="AH61" s="120"/>
      <c r="AI61" s="120"/>
      <c r="AJ61" s="120"/>
      <c r="AK61" s="210"/>
      <c r="AL61" s="121"/>
      <c r="AM61" s="119"/>
      <c r="AN61" s="120"/>
      <c r="AO61" s="120"/>
      <c r="AP61" s="120"/>
      <c r="AQ61" s="120"/>
      <c r="AR61" s="210"/>
      <c r="AS61" s="122"/>
      <c r="AT61" s="123"/>
      <c r="AU61" s="120"/>
      <c r="AV61" s="120"/>
      <c r="AW61" s="120"/>
      <c r="AX61" s="120"/>
      <c r="AY61" s="210"/>
      <c r="AZ61" s="121"/>
      <c r="BA61" s="108">
        <v>15</v>
      </c>
      <c r="BB61" s="120"/>
      <c r="BC61" s="120"/>
      <c r="BD61" s="120"/>
      <c r="BE61" s="120"/>
      <c r="BF61" s="209" t="s">
        <v>113</v>
      </c>
      <c r="BG61" s="109">
        <v>1</v>
      </c>
    </row>
    <row r="62" spans="2:59" ht="30" customHeight="1" thickBot="1">
      <c r="B62" s="314" t="s">
        <v>107</v>
      </c>
      <c r="C62" s="315"/>
      <c r="D62" s="23">
        <v>10</v>
      </c>
      <c r="E62" s="316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9">
        <v>10</v>
      </c>
      <c r="AU62" s="320"/>
      <c r="AV62" s="320"/>
      <c r="AW62" s="320"/>
      <c r="AX62" s="320"/>
      <c r="AY62" s="320"/>
      <c r="AZ62" s="320"/>
      <c r="BA62" s="320"/>
      <c r="BB62" s="320"/>
      <c r="BC62" s="320"/>
      <c r="BD62" s="320"/>
      <c r="BE62" s="320"/>
      <c r="BF62" s="320"/>
      <c r="BG62" s="321"/>
    </row>
    <row r="63" spans="2:59" ht="16.5" thickBot="1">
      <c r="B63" s="311" t="s">
        <v>53</v>
      </c>
      <c r="C63" s="312"/>
      <c r="D63" s="313"/>
      <c r="E63" s="313"/>
      <c r="F63" s="313"/>
      <c r="G63" s="313"/>
      <c r="H63" s="313"/>
      <c r="I63" s="313"/>
      <c r="J63" s="313"/>
      <c r="K63" s="308">
        <v>30</v>
      </c>
      <c r="L63" s="309"/>
      <c r="M63" s="309"/>
      <c r="N63" s="309"/>
      <c r="O63" s="309"/>
      <c r="P63" s="309"/>
      <c r="Q63" s="310"/>
      <c r="R63" s="308">
        <v>30</v>
      </c>
      <c r="S63" s="309"/>
      <c r="T63" s="309"/>
      <c r="U63" s="309"/>
      <c r="V63" s="309"/>
      <c r="W63" s="309"/>
      <c r="X63" s="310"/>
      <c r="Y63" s="308">
        <f>SUM(AE55,AE57:AE61)</f>
        <v>30</v>
      </c>
      <c r="Z63" s="309"/>
      <c r="AA63" s="309"/>
      <c r="AB63" s="309"/>
      <c r="AC63" s="309"/>
      <c r="AD63" s="309"/>
      <c r="AE63" s="310"/>
      <c r="AF63" s="308">
        <v>30</v>
      </c>
      <c r="AG63" s="309"/>
      <c r="AH63" s="309"/>
      <c r="AI63" s="309"/>
      <c r="AJ63" s="309"/>
      <c r="AK63" s="309"/>
      <c r="AL63" s="310"/>
      <c r="AM63" s="308">
        <v>30</v>
      </c>
      <c r="AN63" s="309"/>
      <c r="AO63" s="309"/>
      <c r="AP63" s="309"/>
      <c r="AQ63" s="309"/>
      <c r="AR63" s="309"/>
      <c r="AS63" s="310"/>
      <c r="AT63" s="308">
        <v>30</v>
      </c>
      <c r="AU63" s="309"/>
      <c r="AV63" s="309"/>
      <c r="AW63" s="309"/>
      <c r="AX63" s="309"/>
      <c r="AY63" s="309"/>
      <c r="AZ63" s="310"/>
      <c r="BA63" s="308">
        <v>30</v>
      </c>
      <c r="BB63" s="309"/>
      <c r="BC63" s="309"/>
      <c r="BD63" s="309"/>
      <c r="BE63" s="309"/>
      <c r="BF63" s="309"/>
      <c r="BG63" s="322"/>
    </row>
    <row r="64" spans="2:59" ht="17.25" thickBot="1" thickTop="1">
      <c r="B64" s="306" t="s">
        <v>18</v>
      </c>
      <c r="C64" s="307"/>
      <c r="D64" s="177">
        <f aca="true" t="shared" si="35" ref="D64:AI64">SUM(D13:D42,D47:D53,D57:D62)</f>
        <v>210</v>
      </c>
      <c r="E64" s="213">
        <f t="shared" si="35"/>
        <v>2865</v>
      </c>
      <c r="F64" s="124">
        <f t="shared" si="35"/>
        <v>1110</v>
      </c>
      <c r="G64" s="124">
        <f t="shared" si="35"/>
        <v>705</v>
      </c>
      <c r="H64" s="124">
        <f t="shared" si="35"/>
        <v>990</v>
      </c>
      <c r="I64" s="124">
        <f t="shared" si="35"/>
        <v>60</v>
      </c>
      <c r="J64" s="124">
        <f t="shared" si="35"/>
        <v>0</v>
      </c>
      <c r="K64" s="124">
        <f t="shared" si="35"/>
        <v>195</v>
      </c>
      <c r="L64" s="124">
        <f t="shared" si="35"/>
        <v>120</v>
      </c>
      <c r="M64" s="124">
        <f t="shared" si="35"/>
        <v>90</v>
      </c>
      <c r="N64" s="124">
        <f t="shared" si="35"/>
        <v>30</v>
      </c>
      <c r="O64" s="124">
        <f t="shared" si="35"/>
        <v>0</v>
      </c>
      <c r="P64" s="124">
        <f t="shared" si="35"/>
        <v>0</v>
      </c>
      <c r="Q64" s="177">
        <f t="shared" si="35"/>
        <v>30</v>
      </c>
      <c r="R64" s="124">
        <f t="shared" si="35"/>
        <v>120</v>
      </c>
      <c r="S64" s="124">
        <f t="shared" si="35"/>
        <v>195</v>
      </c>
      <c r="T64" s="124">
        <f t="shared" si="35"/>
        <v>105</v>
      </c>
      <c r="U64" s="124">
        <f t="shared" si="35"/>
        <v>30</v>
      </c>
      <c r="V64" s="124">
        <f t="shared" si="35"/>
        <v>0</v>
      </c>
      <c r="W64" s="124">
        <f t="shared" si="35"/>
        <v>0</v>
      </c>
      <c r="X64" s="177">
        <f t="shared" si="35"/>
        <v>30</v>
      </c>
      <c r="Y64" s="124">
        <f t="shared" si="35"/>
        <v>150</v>
      </c>
      <c r="Z64" s="124">
        <f t="shared" si="35"/>
        <v>135</v>
      </c>
      <c r="AA64" s="124">
        <f t="shared" si="35"/>
        <v>165</v>
      </c>
      <c r="AB64" s="124">
        <f t="shared" si="35"/>
        <v>0</v>
      </c>
      <c r="AC64" s="124">
        <f t="shared" si="35"/>
        <v>0</v>
      </c>
      <c r="AD64" s="124">
        <f t="shared" si="35"/>
        <v>0</v>
      </c>
      <c r="AE64" s="177">
        <f t="shared" si="35"/>
        <v>30</v>
      </c>
      <c r="AF64" s="124">
        <f t="shared" si="35"/>
        <v>135</v>
      </c>
      <c r="AG64" s="124">
        <f t="shared" si="35"/>
        <v>105</v>
      </c>
      <c r="AH64" s="124">
        <f t="shared" si="35"/>
        <v>195</v>
      </c>
      <c r="AI64" s="124">
        <f t="shared" si="35"/>
        <v>0</v>
      </c>
      <c r="AJ64" s="124">
        <f aca="true" t="shared" si="36" ref="AJ64:BF64">SUM(AJ13:AJ42,AJ47:AJ53,AJ57:AJ62)</f>
        <v>0</v>
      </c>
      <c r="AK64" s="124">
        <f t="shared" si="36"/>
        <v>0</v>
      </c>
      <c r="AL64" s="177">
        <f t="shared" si="36"/>
        <v>30</v>
      </c>
      <c r="AM64" s="124">
        <f t="shared" si="36"/>
        <v>180</v>
      </c>
      <c r="AN64" s="124">
        <f t="shared" si="36"/>
        <v>45</v>
      </c>
      <c r="AO64" s="124">
        <f t="shared" si="36"/>
        <v>210</v>
      </c>
      <c r="AP64" s="124">
        <f t="shared" si="36"/>
        <v>0</v>
      </c>
      <c r="AQ64" s="124">
        <f t="shared" si="36"/>
        <v>0</v>
      </c>
      <c r="AR64" s="124">
        <f t="shared" si="36"/>
        <v>0</v>
      </c>
      <c r="AS64" s="177">
        <f t="shared" si="36"/>
        <v>30</v>
      </c>
      <c r="AT64" s="124">
        <f t="shared" si="36"/>
        <v>220</v>
      </c>
      <c r="AU64" s="124">
        <f t="shared" si="36"/>
        <v>75</v>
      </c>
      <c r="AV64" s="124">
        <f t="shared" si="36"/>
        <v>135</v>
      </c>
      <c r="AW64" s="124">
        <f t="shared" si="36"/>
        <v>0</v>
      </c>
      <c r="AX64" s="124">
        <f t="shared" si="36"/>
        <v>0</v>
      </c>
      <c r="AY64" s="124">
        <f t="shared" si="36"/>
        <v>0</v>
      </c>
      <c r="AZ64" s="177">
        <f t="shared" si="36"/>
        <v>30</v>
      </c>
      <c r="BA64" s="124">
        <f t="shared" si="36"/>
        <v>120</v>
      </c>
      <c r="BB64" s="124">
        <f t="shared" si="36"/>
        <v>0</v>
      </c>
      <c r="BC64" s="124">
        <f t="shared" si="36"/>
        <v>120</v>
      </c>
      <c r="BD64" s="124">
        <f t="shared" si="36"/>
        <v>0</v>
      </c>
      <c r="BE64" s="124">
        <f t="shared" si="36"/>
        <v>0</v>
      </c>
      <c r="BF64" s="124">
        <f t="shared" si="36"/>
        <v>0</v>
      </c>
      <c r="BG64" s="177">
        <f>SUM(BG43,BG54,BG57:BG61,AT62)</f>
        <v>30</v>
      </c>
    </row>
    <row r="65" spans="2:59" ht="15.75" thickTop="1">
      <c r="B65" s="253"/>
      <c r="C65" s="251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54"/>
    </row>
    <row r="66" spans="2:59" ht="15.75">
      <c r="B66" s="253"/>
      <c r="C66" s="255" t="s">
        <v>63</v>
      </c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54"/>
    </row>
    <row r="67" spans="2:59" ht="15.75">
      <c r="B67" s="1">
        <v>1</v>
      </c>
      <c r="C67" s="125" t="s">
        <v>31</v>
      </c>
      <c r="D67" s="23">
        <f aca="true" t="shared" si="37" ref="D67:D73">SUM(Q67,X67,AE67,AL67,AS67,AZ67,BG67)</f>
        <v>1</v>
      </c>
      <c r="E67" s="30">
        <f>SUM(F67:J67)</f>
        <v>15</v>
      </c>
      <c r="F67" s="4">
        <f>SUM(K67,R67,Y67,AF67,AM67,AT67,BA67)</f>
        <v>0</v>
      </c>
      <c r="G67" s="4">
        <f>SUM(L67,S67,Z67,AG67,AN67,AU67,BB67)</f>
        <v>0</v>
      </c>
      <c r="H67" s="4">
        <f aca="true" t="shared" si="38" ref="H67:H87">SUM(M67,T67,AA67,AH67,AO67,AV67,BC67)</f>
        <v>15</v>
      </c>
      <c r="I67" s="4">
        <f aca="true" t="shared" si="39" ref="I67:I89">SUM(N67,U67,AB67,AI67,AP67,AW67,BD67)</f>
        <v>0</v>
      </c>
      <c r="J67" s="6">
        <f aca="true" t="shared" si="40" ref="J67:J89">SUM(O67,V67,AC67,AJ67,AQ67,AX67,BE67)</f>
        <v>0</v>
      </c>
      <c r="K67" s="68"/>
      <c r="L67" s="5"/>
      <c r="M67" s="5">
        <v>15</v>
      </c>
      <c r="N67" s="5"/>
      <c r="O67" s="5"/>
      <c r="P67" s="8"/>
      <c r="Q67" s="7">
        <v>1</v>
      </c>
      <c r="R67" s="4"/>
      <c r="S67" s="5"/>
      <c r="T67" s="5"/>
      <c r="U67" s="5"/>
      <c r="V67" s="5"/>
      <c r="W67" s="8"/>
      <c r="X67" s="7"/>
      <c r="Y67" s="4"/>
      <c r="Z67" s="5"/>
      <c r="AA67" s="5"/>
      <c r="AB67" s="5"/>
      <c r="AC67" s="5"/>
      <c r="AD67" s="8"/>
      <c r="AE67" s="7"/>
      <c r="AF67" s="4"/>
      <c r="AG67" s="5"/>
      <c r="AH67" s="5"/>
      <c r="AI67" s="5"/>
      <c r="AJ67" s="5"/>
      <c r="AK67" s="8"/>
      <c r="AL67" s="7"/>
      <c r="AM67" s="4"/>
      <c r="AN67" s="5"/>
      <c r="AO67" s="5"/>
      <c r="AP67" s="5"/>
      <c r="AQ67" s="5"/>
      <c r="AR67" s="8"/>
      <c r="AS67" s="7"/>
      <c r="AT67" s="4"/>
      <c r="AU67" s="5"/>
      <c r="AV67" s="5"/>
      <c r="AW67" s="5"/>
      <c r="AX67" s="5"/>
      <c r="AY67" s="8"/>
      <c r="AZ67" s="7"/>
      <c r="BA67" s="68"/>
      <c r="BB67" s="9"/>
      <c r="BC67" s="9"/>
      <c r="BD67" s="9"/>
      <c r="BE67" s="9"/>
      <c r="BF67" s="195"/>
      <c r="BG67" s="221"/>
    </row>
    <row r="68" spans="2:59" ht="15.75">
      <c r="B68" s="35">
        <f>B67+1</f>
        <v>2</v>
      </c>
      <c r="C68" s="125" t="s">
        <v>112</v>
      </c>
      <c r="D68" s="23">
        <f t="shared" si="37"/>
        <v>1</v>
      </c>
      <c r="E68" s="31">
        <f aca="true" t="shared" si="41" ref="E68:E92">SUM(F68:J68)</f>
        <v>15</v>
      </c>
      <c r="F68" s="17">
        <f>SUM(K68,R68,Y68,AF68,AM68,AT68,BA68)</f>
        <v>0</v>
      </c>
      <c r="G68" s="17">
        <f aca="true" t="shared" si="42" ref="G68:G89">SUM(L68,S68,Z68,AG68,AN68,AU68,BB68)</f>
        <v>0</v>
      </c>
      <c r="H68" s="17">
        <f t="shared" si="38"/>
        <v>15</v>
      </c>
      <c r="I68" s="17">
        <f t="shared" si="39"/>
        <v>0</v>
      </c>
      <c r="J68" s="18">
        <f t="shared" si="40"/>
        <v>0</v>
      </c>
      <c r="K68" s="68"/>
      <c r="L68" s="16"/>
      <c r="M68" s="16">
        <v>15</v>
      </c>
      <c r="N68" s="16"/>
      <c r="O68" s="16"/>
      <c r="P68" s="29"/>
      <c r="Q68" s="26">
        <v>1</v>
      </c>
      <c r="R68" s="17"/>
      <c r="S68" s="16"/>
      <c r="T68" s="16"/>
      <c r="U68" s="16"/>
      <c r="V68" s="16"/>
      <c r="W68" s="29"/>
      <c r="X68" s="26"/>
      <c r="Y68" s="17"/>
      <c r="Z68" s="16"/>
      <c r="AA68" s="16"/>
      <c r="AB68" s="16"/>
      <c r="AC68" s="16"/>
      <c r="AD68" s="29"/>
      <c r="AE68" s="26"/>
      <c r="AF68" s="17"/>
      <c r="AG68" s="16"/>
      <c r="AH68" s="16"/>
      <c r="AI68" s="16"/>
      <c r="AJ68" s="16"/>
      <c r="AK68" s="29"/>
      <c r="AL68" s="26"/>
      <c r="AM68" s="17"/>
      <c r="AN68" s="16"/>
      <c r="AO68" s="16"/>
      <c r="AP68" s="16"/>
      <c r="AQ68" s="16"/>
      <c r="AR68" s="29"/>
      <c r="AS68" s="26"/>
      <c r="AT68" s="17"/>
      <c r="AU68" s="16"/>
      <c r="AV68" s="16"/>
      <c r="AW68" s="16"/>
      <c r="AX68" s="16"/>
      <c r="AY68" s="29"/>
      <c r="AZ68" s="26"/>
      <c r="BA68" s="76"/>
      <c r="BB68" s="77"/>
      <c r="BC68" s="77"/>
      <c r="BD68" s="77"/>
      <c r="BE68" s="77"/>
      <c r="BF68" s="198"/>
      <c r="BG68" s="247"/>
    </row>
    <row r="69" spans="2:59" ht="15.75">
      <c r="B69" s="35">
        <f aca="true" t="shared" si="43" ref="B69:B96">B68+1</f>
        <v>3</v>
      </c>
      <c r="C69" s="125" t="s">
        <v>41</v>
      </c>
      <c r="D69" s="23">
        <f t="shared" si="37"/>
        <v>1</v>
      </c>
      <c r="E69" s="31">
        <f t="shared" si="41"/>
        <v>15</v>
      </c>
      <c r="F69" s="17">
        <f aca="true" t="shared" si="44" ref="F69:F87">SUM(K69,R69,Y69,AF69,AM69,AT69,BA69)</f>
        <v>0</v>
      </c>
      <c r="G69" s="17">
        <f t="shared" si="42"/>
        <v>0</v>
      </c>
      <c r="H69" s="17">
        <f t="shared" si="38"/>
        <v>15</v>
      </c>
      <c r="I69" s="17">
        <f t="shared" si="39"/>
        <v>0</v>
      </c>
      <c r="J69" s="18">
        <f t="shared" si="40"/>
        <v>0</v>
      </c>
      <c r="K69" s="68"/>
      <c r="L69" s="16"/>
      <c r="M69" s="16">
        <v>15</v>
      </c>
      <c r="N69" s="16"/>
      <c r="O69" s="16"/>
      <c r="P69" s="29"/>
      <c r="Q69" s="26">
        <v>1</v>
      </c>
      <c r="R69" s="17"/>
      <c r="S69" s="16"/>
      <c r="T69" s="16"/>
      <c r="U69" s="16"/>
      <c r="V69" s="16"/>
      <c r="W69" s="29"/>
      <c r="X69" s="26"/>
      <c r="Y69" s="17"/>
      <c r="Z69" s="16"/>
      <c r="AA69" s="16"/>
      <c r="AB69" s="16"/>
      <c r="AC69" s="16"/>
      <c r="AD69" s="29"/>
      <c r="AE69" s="26"/>
      <c r="AF69" s="17"/>
      <c r="AG69" s="16"/>
      <c r="AH69" s="16"/>
      <c r="AI69" s="16"/>
      <c r="AJ69" s="16"/>
      <c r="AK69" s="29"/>
      <c r="AL69" s="26"/>
      <c r="AM69" s="17"/>
      <c r="AN69" s="16"/>
      <c r="AO69" s="16"/>
      <c r="AP69" s="16"/>
      <c r="AQ69" s="16"/>
      <c r="AR69" s="29"/>
      <c r="AS69" s="26"/>
      <c r="AT69" s="17"/>
      <c r="AU69" s="16"/>
      <c r="AV69" s="16"/>
      <c r="AW69" s="16"/>
      <c r="AX69" s="16"/>
      <c r="AY69" s="29"/>
      <c r="AZ69" s="26"/>
      <c r="BA69" s="76"/>
      <c r="BB69" s="77"/>
      <c r="BC69" s="77"/>
      <c r="BD69" s="77"/>
      <c r="BE69" s="77"/>
      <c r="BF69" s="198"/>
      <c r="BG69" s="247"/>
    </row>
    <row r="70" spans="2:59" ht="15.75">
      <c r="B70" s="35">
        <f t="shared" si="43"/>
        <v>4</v>
      </c>
      <c r="C70" s="125" t="s">
        <v>34</v>
      </c>
      <c r="D70" s="23">
        <f t="shared" si="37"/>
        <v>8</v>
      </c>
      <c r="E70" s="31">
        <f t="shared" si="41"/>
        <v>120</v>
      </c>
      <c r="F70" s="17">
        <f t="shared" si="44"/>
        <v>0</v>
      </c>
      <c r="G70" s="17">
        <f t="shared" si="42"/>
        <v>120</v>
      </c>
      <c r="H70" s="17">
        <f t="shared" si="38"/>
        <v>0</v>
      </c>
      <c r="I70" s="17">
        <f t="shared" si="39"/>
        <v>0</v>
      </c>
      <c r="J70" s="18">
        <f t="shared" si="40"/>
        <v>0</v>
      </c>
      <c r="K70" s="68"/>
      <c r="L70" s="16"/>
      <c r="M70" s="16"/>
      <c r="N70" s="16"/>
      <c r="O70" s="16"/>
      <c r="P70" s="29"/>
      <c r="Q70" s="26"/>
      <c r="R70" s="17"/>
      <c r="S70" s="9">
        <v>30</v>
      </c>
      <c r="T70" s="9"/>
      <c r="U70" s="9"/>
      <c r="V70" s="9"/>
      <c r="W70" s="195" t="s">
        <v>52</v>
      </c>
      <c r="X70" s="182">
        <v>2</v>
      </c>
      <c r="Y70" s="68"/>
      <c r="Z70" s="9">
        <v>30</v>
      </c>
      <c r="AA70" s="9"/>
      <c r="AB70" s="9"/>
      <c r="AC70" s="9"/>
      <c r="AD70" s="195" t="s">
        <v>52</v>
      </c>
      <c r="AE70" s="182">
        <v>2</v>
      </c>
      <c r="AF70" s="68"/>
      <c r="AG70" s="9">
        <v>30</v>
      </c>
      <c r="AH70" s="19"/>
      <c r="AI70" s="19"/>
      <c r="AJ70" s="35"/>
      <c r="AK70" s="40" t="s">
        <v>52</v>
      </c>
      <c r="AL70" s="3">
        <v>2</v>
      </c>
      <c r="AM70" s="67"/>
      <c r="AN70" s="19">
        <v>30</v>
      </c>
      <c r="AO70" s="16"/>
      <c r="AP70" s="16"/>
      <c r="AQ70" s="16"/>
      <c r="AR70" s="29" t="s">
        <v>42</v>
      </c>
      <c r="AS70" s="26">
        <v>2</v>
      </c>
      <c r="AT70" s="17"/>
      <c r="AU70" s="16"/>
      <c r="AV70" s="16"/>
      <c r="AW70" s="16"/>
      <c r="AX70" s="16"/>
      <c r="AY70" s="29"/>
      <c r="AZ70" s="26"/>
      <c r="BA70" s="76"/>
      <c r="BB70" s="77"/>
      <c r="BC70" s="77"/>
      <c r="BD70" s="77"/>
      <c r="BE70" s="77"/>
      <c r="BF70" s="198"/>
      <c r="BG70" s="247"/>
    </row>
    <row r="71" spans="2:59" ht="31.5">
      <c r="B71" s="35">
        <f t="shared" si="43"/>
        <v>5</v>
      </c>
      <c r="C71" s="64" t="s">
        <v>84</v>
      </c>
      <c r="D71" s="23">
        <f t="shared" si="37"/>
        <v>4</v>
      </c>
      <c r="E71" s="31">
        <f>SUM(F71:J71)</f>
        <v>60</v>
      </c>
      <c r="F71" s="17">
        <f aca="true" t="shared" si="45" ref="F71:J73">SUM(K71,R71,Y71,AF71,AM71,AT71,BA71)</f>
        <v>30</v>
      </c>
      <c r="G71" s="17">
        <f t="shared" si="45"/>
        <v>0</v>
      </c>
      <c r="H71" s="17">
        <f t="shared" si="45"/>
        <v>30</v>
      </c>
      <c r="I71" s="17">
        <f t="shared" si="45"/>
        <v>0</v>
      </c>
      <c r="J71" s="18">
        <f t="shared" si="45"/>
        <v>0</v>
      </c>
      <c r="K71" s="67"/>
      <c r="L71" s="19"/>
      <c r="M71" s="19"/>
      <c r="N71" s="19"/>
      <c r="O71" s="19"/>
      <c r="P71" s="193"/>
      <c r="Q71" s="2"/>
      <c r="R71" s="39"/>
      <c r="S71" s="19"/>
      <c r="T71" s="19"/>
      <c r="U71" s="19"/>
      <c r="V71" s="1"/>
      <c r="W71" s="189"/>
      <c r="X71" s="170"/>
      <c r="Y71" s="12">
        <v>30</v>
      </c>
      <c r="Z71" s="1"/>
      <c r="AA71" s="1">
        <v>30</v>
      </c>
      <c r="AB71" s="5"/>
      <c r="AC71" s="5"/>
      <c r="AD71" s="8" t="s">
        <v>42</v>
      </c>
      <c r="AE71" s="7">
        <v>4</v>
      </c>
      <c r="AF71" s="12"/>
      <c r="AG71" s="1"/>
      <c r="AH71" s="1"/>
      <c r="AI71" s="5"/>
      <c r="AJ71" s="5"/>
      <c r="AK71" s="8"/>
      <c r="AL71" s="7"/>
      <c r="AM71" s="4"/>
      <c r="AN71" s="5"/>
      <c r="AO71" s="5"/>
      <c r="AP71" s="5"/>
      <c r="AQ71" s="5"/>
      <c r="AR71" s="8"/>
      <c r="AS71" s="7"/>
      <c r="AT71" s="4"/>
      <c r="AU71" s="5"/>
      <c r="AV71" s="5"/>
      <c r="AW71" s="5"/>
      <c r="AX71" s="5"/>
      <c r="AY71" s="8"/>
      <c r="AZ71" s="7"/>
      <c r="BA71" s="68"/>
      <c r="BB71" s="9"/>
      <c r="BC71" s="9"/>
      <c r="BD71" s="9"/>
      <c r="BE71" s="9"/>
      <c r="BF71" s="195"/>
      <c r="BG71" s="221"/>
    </row>
    <row r="72" spans="2:59" ht="31.5">
      <c r="B72" s="35">
        <f t="shared" si="43"/>
        <v>6</v>
      </c>
      <c r="C72" s="126" t="s">
        <v>87</v>
      </c>
      <c r="D72" s="23">
        <f t="shared" si="37"/>
        <v>2</v>
      </c>
      <c r="E72" s="31">
        <f>SUM(F72:J72)</f>
        <v>30</v>
      </c>
      <c r="F72" s="17">
        <f t="shared" si="45"/>
        <v>30</v>
      </c>
      <c r="G72" s="17">
        <f t="shared" si="45"/>
        <v>0</v>
      </c>
      <c r="H72" s="17">
        <f t="shared" si="45"/>
        <v>0</v>
      </c>
      <c r="I72" s="17">
        <f t="shared" si="45"/>
        <v>0</v>
      </c>
      <c r="J72" s="18">
        <f t="shared" si="45"/>
        <v>0</v>
      </c>
      <c r="K72" s="4"/>
      <c r="L72" s="5"/>
      <c r="M72" s="5"/>
      <c r="N72" s="5"/>
      <c r="O72" s="5"/>
      <c r="P72" s="8"/>
      <c r="Q72" s="7"/>
      <c r="R72" s="4"/>
      <c r="S72" s="5"/>
      <c r="T72" s="5"/>
      <c r="U72" s="5"/>
      <c r="V72" s="5"/>
      <c r="W72" s="8"/>
      <c r="X72" s="7"/>
      <c r="Y72" s="4"/>
      <c r="Z72" s="5"/>
      <c r="AA72" s="5"/>
      <c r="AB72" s="5"/>
      <c r="AC72" s="5"/>
      <c r="AD72" s="8"/>
      <c r="AE72" s="7"/>
      <c r="AF72" s="4">
        <v>30</v>
      </c>
      <c r="AG72" s="5"/>
      <c r="AH72" s="5"/>
      <c r="AI72" s="5"/>
      <c r="AJ72" s="5"/>
      <c r="AK72" s="8" t="s">
        <v>52</v>
      </c>
      <c r="AL72" s="7">
        <v>2</v>
      </c>
      <c r="AM72" s="4"/>
      <c r="AN72" s="5"/>
      <c r="AO72" s="5"/>
      <c r="AP72" s="5"/>
      <c r="AQ72" s="5"/>
      <c r="AR72" s="8"/>
      <c r="AS72" s="7"/>
      <c r="AT72" s="4"/>
      <c r="AU72" s="5"/>
      <c r="AV72" s="5"/>
      <c r="AW72" s="5"/>
      <c r="AX72" s="5"/>
      <c r="AY72" s="8"/>
      <c r="AZ72" s="7"/>
      <c r="BA72" s="68"/>
      <c r="BB72" s="9"/>
      <c r="BC72" s="9"/>
      <c r="BD72" s="9"/>
      <c r="BE72" s="9"/>
      <c r="BF72" s="195"/>
      <c r="BG72" s="221"/>
    </row>
    <row r="73" spans="2:59" ht="15.75">
      <c r="B73" s="35">
        <f t="shared" si="43"/>
        <v>7</v>
      </c>
      <c r="C73" s="64" t="s">
        <v>83</v>
      </c>
      <c r="D73" s="23">
        <f t="shared" si="37"/>
        <v>4</v>
      </c>
      <c r="E73" s="31">
        <f>SUM(F73:J73)</f>
        <v>60</v>
      </c>
      <c r="F73" s="17">
        <f t="shared" si="45"/>
        <v>30</v>
      </c>
      <c r="G73" s="17">
        <f t="shared" si="45"/>
        <v>0</v>
      </c>
      <c r="H73" s="17">
        <f t="shared" si="45"/>
        <v>30</v>
      </c>
      <c r="I73" s="17">
        <f t="shared" si="45"/>
        <v>0</v>
      </c>
      <c r="J73" s="18">
        <f t="shared" si="45"/>
        <v>0</v>
      </c>
      <c r="K73" s="67"/>
      <c r="L73" s="19"/>
      <c r="M73" s="19"/>
      <c r="N73" s="19"/>
      <c r="O73" s="19"/>
      <c r="P73" s="193"/>
      <c r="Q73" s="2"/>
      <c r="R73" s="39"/>
      <c r="S73" s="19"/>
      <c r="T73" s="19"/>
      <c r="U73" s="19"/>
      <c r="V73" s="1"/>
      <c r="W73" s="189"/>
      <c r="X73" s="170"/>
      <c r="Y73" s="67"/>
      <c r="Z73" s="19"/>
      <c r="AA73" s="19"/>
      <c r="AB73" s="19"/>
      <c r="AC73" s="35"/>
      <c r="AD73" s="193"/>
      <c r="AE73" s="7"/>
      <c r="AF73" s="67"/>
      <c r="AG73" s="19"/>
      <c r="AH73" s="19"/>
      <c r="AI73" s="19"/>
      <c r="AJ73" s="35"/>
      <c r="AK73" s="193"/>
      <c r="AL73" s="7"/>
      <c r="AM73" s="67">
        <v>30</v>
      </c>
      <c r="AN73" s="19"/>
      <c r="AO73" s="19">
        <v>30</v>
      </c>
      <c r="AP73" s="19"/>
      <c r="AQ73" s="35"/>
      <c r="AR73" s="193" t="s">
        <v>52</v>
      </c>
      <c r="AS73" s="7">
        <v>4</v>
      </c>
      <c r="AT73" s="4"/>
      <c r="AU73" s="5"/>
      <c r="AV73" s="5"/>
      <c r="AW73" s="5"/>
      <c r="AX73" s="5"/>
      <c r="AY73" s="8"/>
      <c r="AZ73" s="7"/>
      <c r="BA73" s="68"/>
      <c r="BB73" s="9"/>
      <c r="BC73" s="9"/>
      <c r="BD73" s="9"/>
      <c r="BE73" s="9"/>
      <c r="BF73" s="195"/>
      <c r="BG73" s="221"/>
    </row>
    <row r="74" spans="2:59" ht="15.75">
      <c r="B74" s="35">
        <f t="shared" si="43"/>
        <v>8</v>
      </c>
      <c r="C74" s="126" t="s">
        <v>85</v>
      </c>
      <c r="D74" s="23">
        <f aca="true" t="shared" si="46" ref="D74:D93">SUM(Q74,X74,AE74,AL74,AS74,AZ74,BG74)</f>
        <v>3</v>
      </c>
      <c r="E74" s="31">
        <f t="shared" si="41"/>
        <v>45</v>
      </c>
      <c r="F74" s="17">
        <f t="shared" si="44"/>
        <v>15</v>
      </c>
      <c r="G74" s="17">
        <f t="shared" si="42"/>
        <v>0</v>
      </c>
      <c r="H74" s="17">
        <f t="shared" si="38"/>
        <v>30</v>
      </c>
      <c r="I74" s="17">
        <f t="shared" si="39"/>
        <v>0</v>
      </c>
      <c r="J74" s="18">
        <f t="shared" si="40"/>
        <v>0</v>
      </c>
      <c r="K74" s="4"/>
      <c r="L74" s="5"/>
      <c r="M74" s="5"/>
      <c r="N74" s="5"/>
      <c r="O74" s="5"/>
      <c r="P74" s="8"/>
      <c r="Q74" s="7"/>
      <c r="R74" s="4"/>
      <c r="S74" s="5"/>
      <c r="T74" s="5"/>
      <c r="U74" s="5"/>
      <c r="V74" s="5"/>
      <c r="W74" s="8"/>
      <c r="X74" s="7"/>
      <c r="Y74" s="4"/>
      <c r="Z74" s="5"/>
      <c r="AA74" s="5"/>
      <c r="AB74" s="5"/>
      <c r="AC74" s="5"/>
      <c r="AD74" s="8"/>
      <c r="AE74" s="7"/>
      <c r="AF74" s="4"/>
      <c r="AG74" s="5"/>
      <c r="AH74" s="5"/>
      <c r="AI74" s="5"/>
      <c r="AJ74" s="5"/>
      <c r="AK74" s="8"/>
      <c r="AL74" s="7"/>
      <c r="AM74" s="4">
        <v>15</v>
      </c>
      <c r="AN74" s="5"/>
      <c r="AO74" s="5">
        <v>30</v>
      </c>
      <c r="AP74" s="5"/>
      <c r="AQ74" s="5"/>
      <c r="AR74" s="8" t="s">
        <v>52</v>
      </c>
      <c r="AS74" s="7">
        <v>3</v>
      </c>
      <c r="AT74" s="4"/>
      <c r="AU74" s="5"/>
      <c r="AV74" s="5"/>
      <c r="AW74" s="5"/>
      <c r="AX74" s="5"/>
      <c r="AY74" s="8"/>
      <c r="AZ74" s="7"/>
      <c r="BA74" s="68"/>
      <c r="BB74" s="9"/>
      <c r="BC74" s="9"/>
      <c r="BD74" s="9"/>
      <c r="BE74" s="9"/>
      <c r="BF74" s="195"/>
      <c r="BG74" s="221"/>
    </row>
    <row r="75" spans="2:59" ht="15.75">
      <c r="B75" s="35">
        <f t="shared" si="43"/>
        <v>9</v>
      </c>
      <c r="C75" s="64" t="s">
        <v>86</v>
      </c>
      <c r="D75" s="23">
        <f t="shared" si="46"/>
        <v>6</v>
      </c>
      <c r="E75" s="31">
        <f t="shared" si="41"/>
        <v>75</v>
      </c>
      <c r="F75" s="17">
        <f t="shared" si="44"/>
        <v>0</v>
      </c>
      <c r="G75" s="17">
        <f t="shared" si="42"/>
        <v>0</v>
      </c>
      <c r="H75" s="17">
        <f t="shared" si="38"/>
        <v>75</v>
      </c>
      <c r="I75" s="17">
        <f t="shared" si="39"/>
        <v>0</v>
      </c>
      <c r="J75" s="18">
        <f t="shared" si="40"/>
        <v>0</v>
      </c>
      <c r="K75" s="67"/>
      <c r="L75" s="19"/>
      <c r="M75" s="19"/>
      <c r="N75" s="19"/>
      <c r="O75" s="19"/>
      <c r="P75" s="193"/>
      <c r="Q75" s="2"/>
      <c r="R75" s="39"/>
      <c r="S75" s="19"/>
      <c r="T75" s="19"/>
      <c r="U75" s="19"/>
      <c r="V75" s="1"/>
      <c r="W75" s="189"/>
      <c r="X75" s="170"/>
      <c r="Y75" s="67"/>
      <c r="Z75" s="19"/>
      <c r="AA75" s="19"/>
      <c r="AB75" s="19"/>
      <c r="AC75" s="35"/>
      <c r="AD75" s="193"/>
      <c r="AE75" s="2"/>
      <c r="AF75" s="39"/>
      <c r="AG75" s="19"/>
      <c r="AH75" s="19"/>
      <c r="AI75" s="19"/>
      <c r="AJ75" s="35"/>
      <c r="AK75" s="40"/>
      <c r="AL75" s="3"/>
      <c r="AM75" s="67"/>
      <c r="AN75" s="19"/>
      <c r="AO75" s="19">
        <v>75</v>
      </c>
      <c r="AP75" s="5"/>
      <c r="AQ75" s="5"/>
      <c r="AR75" s="8" t="s">
        <v>52</v>
      </c>
      <c r="AS75" s="7">
        <v>6</v>
      </c>
      <c r="AT75" s="4"/>
      <c r="AU75" s="5"/>
      <c r="AV75" s="5"/>
      <c r="AW75" s="5"/>
      <c r="AX75" s="5"/>
      <c r="AY75" s="8"/>
      <c r="AZ75" s="7"/>
      <c r="BA75" s="68"/>
      <c r="BB75" s="9"/>
      <c r="BC75" s="9"/>
      <c r="BD75" s="9"/>
      <c r="BE75" s="9"/>
      <c r="BF75" s="195"/>
      <c r="BG75" s="221"/>
    </row>
    <row r="76" spans="2:59" ht="15.75">
      <c r="B76" s="35">
        <f t="shared" si="43"/>
        <v>10</v>
      </c>
      <c r="C76" s="126" t="s">
        <v>88</v>
      </c>
      <c r="D76" s="23">
        <f t="shared" si="46"/>
        <v>1</v>
      </c>
      <c r="E76" s="31">
        <f t="shared" si="41"/>
        <v>15</v>
      </c>
      <c r="F76" s="17">
        <f t="shared" si="44"/>
        <v>15</v>
      </c>
      <c r="G76" s="17">
        <f t="shared" si="42"/>
        <v>0</v>
      </c>
      <c r="H76" s="17">
        <f t="shared" si="38"/>
        <v>0</v>
      </c>
      <c r="I76" s="17">
        <f t="shared" si="39"/>
        <v>0</v>
      </c>
      <c r="J76" s="18">
        <f t="shared" si="40"/>
        <v>0</v>
      </c>
      <c r="K76" s="4"/>
      <c r="L76" s="5"/>
      <c r="M76" s="5"/>
      <c r="N76" s="5"/>
      <c r="O76" s="5"/>
      <c r="P76" s="8"/>
      <c r="Q76" s="7"/>
      <c r="R76" s="4"/>
      <c r="S76" s="5"/>
      <c r="T76" s="5"/>
      <c r="U76" s="5"/>
      <c r="V76" s="5"/>
      <c r="W76" s="8"/>
      <c r="X76" s="7"/>
      <c r="Y76" s="4"/>
      <c r="Z76" s="5"/>
      <c r="AA76" s="5"/>
      <c r="AB76" s="5"/>
      <c r="AC76" s="5"/>
      <c r="AD76" s="8"/>
      <c r="AE76" s="7"/>
      <c r="AF76" s="4"/>
      <c r="AG76" s="5"/>
      <c r="AH76" s="5"/>
      <c r="AI76" s="5"/>
      <c r="AJ76" s="5"/>
      <c r="AK76" s="8"/>
      <c r="AL76" s="7"/>
      <c r="AM76" s="4">
        <v>15</v>
      </c>
      <c r="AN76" s="5"/>
      <c r="AO76" s="5"/>
      <c r="AP76" s="5"/>
      <c r="AQ76" s="5"/>
      <c r="AR76" s="8"/>
      <c r="AS76" s="7">
        <v>1</v>
      </c>
      <c r="AT76" s="4"/>
      <c r="AU76" s="5"/>
      <c r="AV76" s="5"/>
      <c r="AW76" s="5"/>
      <c r="AX76" s="5"/>
      <c r="AY76" s="8"/>
      <c r="AZ76" s="7"/>
      <c r="BA76" s="68"/>
      <c r="BB76" s="9"/>
      <c r="BC76" s="9"/>
      <c r="BD76" s="9"/>
      <c r="BE76" s="9"/>
      <c r="BF76" s="195"/>
      <c r="BG76" s="221"/>
    </row>
    <row r="77" spans="2:59" ht="14.25" customHeight="1">
      <c r="B77" s="35">
        <f t="shared" si="43"/>
        <v>11</v>
      </c>
      <c r="C77" s="126" t="s">
        <v>89</v>
      </c>
      <c r="D77" s="23">
        <f t="shared" si="46"/>
        <v>3</v>
      </c>
      <c r="E77" s="31">
        <f t="shared" si="41"/>
        <v>45</v>
      </c>
      <c r="F77" s="17">
        <f t="shared" si="44"/>
        <v>15</v>
      </c>
      <c r="G77" s="17">
        <f t="shared" si="42"/>
        <v>0</v>
      </c>
      <c r="H77" s="17">
        <f t="shared" si="38"/>
        <v>30</v>
      </c>
      <c r="I77" s="17">
        <f t="shared" si="39"/>
        <v>0</v>
      </c>
      <c r="J77" s="18">
        <f t="shared" si="40"/>
        <v>0</v>
      </c>
      <c r="K77" s="4"/>
      <c r="L77" s="5"/>
      <c r="M77" s="5"/>
      <c r="N77" s="5"/>
      <c r="O77" s="5"/>
      <c r="P77" s="8"/>
      <c r="Q77" s="7"/>
      <c r="R77" s="4"/>
      <c r="S77" s="5"/>
      <c r="T77" s="5"/>
      <c r="U77" s="5"/>
      <c r="V77" s="5"/>
      <c r="W77" s="8"/>
      <c r="X77" s="7"/>
      <c r="Y77" s="4"/>
      <c r="Z77" s="5"/>
      <c r="AA77" s="5"/>
      <c r="AB77" s="5"/>
      <c r="AC77" s="5"/>
      <c r="AD77" s="8"/>
      <c r="AE77" s="7"/>
      <c r="AF77" s="4"/>
      <c r="AG77" s="5"/>
      <c r="AH77" s="5"/>
      <c r="AI77" s="5"/>
      <c r="AJ77" s="5"/>
      <c r="AK77" s="8"/>
      <c r="AL77" s="7"/>
      <c r="AM77" s="4">
        <v>15</v>
      </c>
      <c r="AN77" s="5"/>
      <c r="AO77" s="5">
        <v>30</v>
      </c>
      <c r="AP77" s="5"/>
      <c r="AQ77" s="5"/>
      <c r="AR77" s="8" t="s">
        <v>42</v>
      </c>
      <c r="AS77" s="7">
        <v>3</v>
      </c>
      <c r="AT77" s="239"/>
      <c r="AU77" s="5"/>
      <c r="AV77" s="239"/>
      <c r="AW77" s="5"/>
      <c r="AX77" s="5"/>
      <c r="AY77" s="8"/>
      <c r="AZ77" s="7"/>
      <c r="BA77" s="68"/>
      <c r="BB77" s="9"/>
      <c r="BC77" s="9"/>
      <c r="BD77" s="9"/>
      <c r="BE77" s="9"/>
      <c r="BF77" s="195"/>
      <c r="BG77" s="221"/>
    </row>
    <row r="78" spans="2:59" ht="15.75">
      <c r="B78" s="35">
        <f t="shared" si="43"/>
        <v>12</v>
      </c>
      <c r="C78" s="126" t="s">
        <v>90</v>
      </c>
      <c r="D78" s="23">
        <f>SUM(Q78,X78,AE78,AL78,AS78,AZ78,BG78)</f>
        <v>1</v>
      </c>
      <c r="E78" s="31">
        <f>SUM(F78:J78)</f>
        <v>15</v>
      </c>
      <c r="F78" s="36">
        <f>SUM(K78,R78,Y78,AF78,AM78,AT78,BA78)</f>
        <v>15</v>
      </c>
      <c r="G78" s="36"/>
      <c r="H78" s="36"/>
      <c r="I78" s="17"/>
      <c r="J78" s="18"/>
      <c r="K78" s="4"/>
      <c r="L78" s="5"/>
      <c r="M78" s="5"/>
      <c r="N78" s="5"/>
      <c r="O78" s="5"/>
      <c r="P78" s="8"/>
      <c r="Q78" s="7"/>
      <c r="R78" s="4"/>
      <c r="S78" s="5"/>
      <c r="T78" s="5"/>
      <c r="U78" s="5"/>
      <c r="V78" s="5"/>
      <c r="W78" s="8"/>
      <c r="X78" s="7"/>
      <c r="Y78" s="4"/>
      <c r="Z78" s="5"/>
      <c r="AA78" s="5"/>
      <c r="AB78" s="5"/>
      <c r="AC78" s="5"/>
      <c r="AD78" s="8"/>
      <c r="AE78" s="7"/>
      <c r="AF78" s="4"/>
      <c r="AG78" s="5"/>
      <c r="AH78" s="5"/>
      <c r="AI78" s="5"/>
      <c r="AJ78" s="5"/>
      <c r="AK78" s="8"/>
      <c r="AL78" s="7"/>
      <c r="AM78" s="4">
        <v>15</v>
      </c>
      <c r="AN78" s="5"/>
      <c r="AO78" s="5"/>
      <c r="AP78" s="5"/>
      <c r="AQ78" s="5"/>
      <c r="AR78" s="192" t="s">
        <v>52</v>
      </c>
      <c r="AS78" s="28">
        <v>1</v>
      </c>
      <c r="AT78" s="12"/>
      <c r="AU78" s="1"/>
      <c r="AV78" s="1"/>
      <c r="AW78" s="1"/>
      <c r="AX78" s="1"/>
      <c r="AY78" s="192"/>
      <c r="AZ78" s="28"/>
      <c r="BA78" s="256"/>
      <c r="BB78" s="9"/>
      <c r="BC78" s="9"/>
      <c r="BD78" s="9"/>
      <c r="BE78" s="9"/>
      <c r="BF78" s="195"/>
      <c r="BG78" s="221"/>
    </row>
    <row r="79" spans="2:59" ht="15.75">
      <c r="B79" s="35">
        <f t="shared" si="43"/>
        <v>13</v>
      </c>
      <c r="C79" s="126" t="s">
        <v>102</v>
      </c>
      <c r="D79" s="23">
        <f>SUM(Q79,X79,AE79,AL79,AS79,AZ79,BG79)</f>
        <v>1</v>
      </c>
      <c r="E79" s="31">
        <f>SUM(F79:J79)</f>
        <v>15</v>
      </c>
      <c r="F79" s="36">
        <f>SUM(K79,R79,Y79,AF79,AM79,AT79,BA79)</f>
        <v>15</v>
      </c>
      <c r="G79" s="36"/>
      <c r="H79" s="36"/>
      <c r="I79" s="17"/>
      <c r="J79" s="18"/>
      <c r="K79" s="4"/>
      <c r="L79" s="5"/>
      <c r="M79" s="5"/>
      <c r="N79" s="5"/>
      <c r="O79" s="5"/>
      <c r="P79" s="8"/>
      <c r="Q79" s="7"/>
      <c r="R79" s="4"/>
      <c r="S79" s="5"/>
      <c r="T79" s="5"/>
      <c r="U79" s="5"/>
      <c r="V79" s="5"/>
      <c r="W79" s="8"/>
      <c r="X79" s="7"/>
      <c r="Y79" s="4"/>
      <c r="Z79" s="5"/>
      <c r="AA79" s="5"/>
      <c r="AB79" s="5"/>
      <c r="AC79" s="5"/>
      <c r="AD79" s="8"/>
      <c r="AE79" s="7"/>
      <c r="AF79" s="4"/>
      <c r="AG79" s="5"/>
      <c r="AH79" s="5"/>
      <c r="AI79" s="5"/>
      <c r="AJ79" s="5"/>
      <c r="AK79" s="8"/>
      <c r="AL79" s="7"/>
      <c r="AM79" s="4">
        <v>15</v>
      </c>
      <c r="AN79" s="5"/>
      <c r="AO79" s="5"/>
      <c r="AP79" s="5"/>
      <c r="AQ79" s="5"/>
      <c r="AR79" s="192" t="s">
        <v>52</v>
      </c>
      <c r="AS79" s="28">
        <v>1</v>
      </c>
      <c r="AT79" s="12"/>
      <c r="AU79" s="1"/>
      <c r="AV79" s="1"/>
      <c r="AW79" s="1"/>
      <c r="AX79" s="1"/>
      <c r="AY79" s="192"/>
      <c r="AZ79" s="28"/>
      <c r="BA79" s="256"/>
      <c r="BB79" s="9"/>
      <c r="BC79" s="9"/>
      <c r="BD79" s="9"/>
      <c r="BE79" s="9"/>
      <c r="BF79" s="195"/>
      <c r="BG79" s="221"/>
    </row>
    <row r="80" spans="2:59" ht="15.75">
      <c r="B80" s="35">
        <f t="shared" si="43"/>
        <v>14</v>
      </c>
      <c r="C80" s="126" t="s">
        <v>91</v>
      </c>
      <c r="D80" s="23">
        <f>SUM(Q80,X80,AE80,AL80,AS80,AZ80,BG80)</f>
        <v>1</v>
      </c>
      <c r="E80" s="31">
        <f>SUM(F80:J80)</f>
        <v>15</v>
      </c>
      <c r="F80" s="17">
        <f>SUM(K80,R80,Y80,AF80,AM80,AT80,BA80)</f>
        <v>15</v>
      </c>
      <c r="G80" s="17">
        <f aca="true" t="shared" si="47" ref="G80:J81">SUM(L80,S80,Z80,AG80,AN80,AU80,BB80)</f>
        <v>0</v>
      </c>
      <c r="H80" s="17">
        <f t="shared" si="47"/>
        <v>0</v>
      </c>
      <c r="I80" s="17">
        <f t="shared" si="47"/>
        <v>0</v>
      </c>
      <c r="J80" s="18">
        <f t="shared" si="47"/>
        <v>0</v>
      </c>
      <c r="K80" s="4"/>
      <c r="L80" s="5"/>
      <c r="M80" s="5"/>
      <c r="N80" s="5"/>
      <c r="O80" s="5"/>
      <c r="P80" s="8"/>
      <c r="Q80" s="7"/>
      <c r="R80" s="4"/>
      <c r="S80" s="5"/>
      <c r="T80" s="5"/>
      <c r="U80" s="5"/>
      <c r="V80" s="5"/>
      <c r="W80" s="8"/>
      <c r="X80" s="7"/>
      <c r="Y80" s="4"/>
      <c r="Z80" s="5"/>
      <c r="AA80" s="5"/>
      <c r="AB80" s="5"/>
      <c r="AC80" s="5"/>
      <c r="AD80" s="8"/>
      <c r="AE80" s="7"/>
      <c r="AF80" s="4"/>
      <c r="AG80" s="5"/>
      <c r="AH80" s="5"/>
      <c r="AI80" s="5"/>
      <c r="AJ80" s="5"/>
      <c r="AK80" s="8"/>
      <c r="AL80" s="7"/>
      <c r="AM80" s="68">
        <v>15</v>
      </c>
      <c r="AN80" s="5"/>
      <c r="AO80" s="5"/>
      <c r="AP80" s="5"/>
      <c r="AQ80" s="5"/>
      <c r="AR80" s="192" t="s">
        <v>52</v>
      </c>
      <c r="AS80" s="28">
        <v>1</v>
      </c>
      <c r="AT80" s="12"/>
      <c r="AU80" s="1"/>
      <c r="AV80" s="1"/>
      <c r="AW80" s="1"/>
      <c r="AX80" s="1"/>
      <c r="AY80" s="192"/>
      <c r="AZ80" s="28"/>
      <c r="BA80" s="239"/>
      <c r="BB80" s="9"/>
      <c r="BC80" s="9"/>
      <c r="BD80" s="9"/>
      <c r="BE80" s="9"/>
      <c r="BF80" s="195"/>
      <c r="BG80" s="221"/>
    </row>
    <row r="81" spans="2:59" ht="15.75">
      <c r="B81" s="35">
        <f t="shared" si="43"/>
        <v>15</v>
      </c>
      <c r="C81" s="126" t="s">
        <v>92</v>
      </c>
      <c r="D81" s="23">
        <f>SUM(Q81,X81,AE81,AL81,AS81,AZ81,BG81)</f>
        <v>2</v>
      </c>
      <c r="E81" s="31">
        <f>SUM(F81:J81)</f>
        <v>30</v>
      </c>
      <c r="F81" s="17">
        <f>SUM(K81,R81,Y81,AF81,AM81,AT81,BA81)</f>
        <v>30</v>
      </c>
      <c r="G81" s="17">
        <f t="shared" si="47"/>
        <v>0</v>
      </c>
      <c r="H81" s="17">
        <f t="shared" si="47"/>
        <v>0</v>
      </c>
      <c r="I81" s="17">
        <f t="shared" si="47"/>
        <v>0</v>
      </c>
      <c r="J81" s="18">
        <f t="shared" si="47"/>
        <v>0</v>
      </c>
      <c r="K81" s="4"/>
      <c r="L81" s="5"/>
      <c r="M81" s="5"/>
      <c r="N81" s="5"/>
      <c r="O81" s="5"/>
      <c r="P81" s="8"/>
      <c r="Q81" s="7"/>
      <c r="R81" s="4"/>
      <c r="S81" s="5"/>
      <c r="T81" s="5"/>
      <c r="U81" s="5"/>
      <c r="V81" s="5"/>
      <c r="W81" s="8"/>
      <c r="X81" s="7"/>
      <c r="Y81" s="4"/>
      <c r="Z81" s="5"/>
      <c r="AA81" s="5"/>
      <c r="AB81" s="5"/>
      <c r="AC81" s="5"/>
      <c r="AD81" s="8"/>
      <c r="AE81" s="7"/>
      <c r="AF81" s="4"/>
      <c r="AG81" s="5"/>
      <c r="AH81" s="5"/>
      <c r="AI81" s="5"/>
      <c r="AJ81" s="5"/>
      <c r="AK81" s="8"/>
      <c r="AL81" s="7"/>
      <c r="AM81" s="4"/>
      <c r="AN81" s="5"/>
      <c r="AO81" s="5"/>
      <c r="AP81" s="5"/>
      <c r="AQ81" s="5"/>
      <c r="AR81" s="8"/>
      <c r="AS81" s="7"/>
      <c r="AT81" s="68">
        <v>30</v>
      </c>
      <c r="AU81" s="5"/>
      <c r="AV81" s="5"/>
      <c r="AW81" s="5"/>
      <c r="AX81" s="5"/>
      <c r="AY81" s="8" t="s">
        <v>52</v>
      </c>
      <c r="AZ81" s="7">
        <v>2</v>
      </c>
      <c r="BA81" s="239"/>
      <c r="BB81" s="9"/>
      <c r="BC81" s="9"/>
      <c r="BD81" s="9"/>
      <c r="BE81" s="9"/>
      <c r="BF81" s="195"/>
      <c r="BG81" s="221"/>
    </row>
    <row r="82" spans="2:59" ht="15.75">
      <c r="B82" s="35">
        <f t="shared" si="43"/>
        <v>16</v>
      </c>
      <c r="C82" s="126" t="s">
        <v>93</v>
      </c>
      <c r="D82" s="23">
        <f t="shared" si="46"/>
        <v>2</v>
      </c>
      <c r="E82" s="31">
        <f t="shared" si="41"/>
        <v>30</v>
      </c>
      <c r="F82" s="17">
        <f t="shared" si="44"/>
        <v>30</v>
      </c>
      <c r="G82" s="17">
        <f t="shared" si="42"/>
        <v>0</v>
      </c>
      <c r="H82" s="17">
        <f t="shared" si="38"/>
        <v>0</v>
      </c>
      <c r="I82" s="17">
        <f t="shared" si="39"/>
        <v>0</v>
      </c>
      <c r="J82" s="18">
        <f t="shared" si="40"/>
        <v>0</v>
      </c>
      <c r="K82" s="4"/>
      <c r="L82" s="5"/>
      <c r="M82" s="5"/>
      <c r="N82" s="5"/>
      <c r="O82" s="5"/>
      <c r="P82" s="8"/>
      <c r="Q82" s="7"/>
      <c r="R82" s="4"/>
      <c r="S82" s="5"/>
      <c r="T82" s="5"/>
      <c r="U82" s="5"/>
      <c r="V82" s="5"/>
      <c r="W82" s="8"/>
      <c r="X82" s="7"/>
      <c r="Y82" s="4"/>
      <c r="Z82" s="5"/>
      <c r="AA82" s="5"/>
      <c r="AB82" s="5"/>
      <c r="AC82" s="5"/>
      <c r="AD82" s="8"/>
      <c r="AE82" s="7"/>
      <c r="AF82" s="4"/>
      <c r="AG82" s="5"/>
      <c r="AH82" s="5"/>
      <c r="AI82" s="5"/>
      <c r="AJ82" s="5"/>
      <c r="AK82" s="8"/>
      <c r="AL82" s="7"/>
      <c r="AM82" s="4"/>
      <c r="AN82" s="5"/>
      <c r="AO82" s="5"/>
      <c r="AP82" s="5"/>
      <c r="AQ82" s="5"/>
      <c r="AR82" s="8"/>
      <c r="AS82" s="7"/>
      <c r="AT82" s="4">
        <v>30</v>
      </c>
      <c r="AU82" s="5"/>
      <c r="AV82" s="5"/>
      <c r="AW82" s="5"/>
      <c r="AX82" s="5"/>
      <c r="AY82" s="8"/>
      <c r="AZ82" s="7">
        <v>2</v>
      </c>
      <c r="BA82" s="68"/>
      <c r="BB82" s="9"/>
      <c r="BC82" s="9"/>
      <c r="BD82" s="9"/>
      <c r="BE82" s="9"/>
      <c r="BF82" s="195"/>
      <c r="BG82" s="221"/>
    </row>
    <row r="83" spans="2:59" ht="15.75">
      <c r="B83" s="35">
        <f t="shared" si="43"/>
        <v>17</v>
      </c>
      <c r="C83" s="126" t="s">
        <v>95</v>
      </c>
      <c r="D83" s="23">
        <f t="shared" si="46"/>
        <v>3</v>
      </c>
      <c r="E83" s="31">
        <f t="shared" si="41"/>
        <v>45</v>
      </c>
      <c r="F83" s="17">
        <f t="shared" si="44"/>
        <v>30</v>
      </c>
      <c r="G83" s="17">
        <f t="shared" si="42"/>
        <v>0</v>
      </c>
      <c r="H83" s="17">
        <f t="shared" si="38"/>
        <v>15</v>
      </c>
      <c r="I83" s="17">
        <f t="shared" si="39"/>
        <v>0</v>
      </c>
      <c r="J83" s="18">
        <f t="shared" si="40"/>
        <v>0</v>
      </c>
      <c r="K83" s="4"/>
      <c r="L83" s="5"/>
      <c r="M83" s="5"/>
      <c r="N83" s="5"/>
      <c r="O83" s="5"/>
      <c r="P83" s="8"/>
      <c r="Q83" s="7"/>
      <c r="R83" s="4"/>
      <c r="S83" s="5"/>
      <c r="T83" s="5"/>
      <c r="U83" s="5"/>
      <c r="V83" s="5"/>
      <c r="W83" s="8"/>
      <c r="X83" s="7"/>
      <c r="Y83" s="4"/>
      <c r="Z83" s="5"/>
      <c r="AA83" s="5"/>
      <c r="AB83" s="5"/>
      <c r="AC83" s="5"/>
      <c r="AD83" s="8"/>
      <c r="AE83" s="7"/>
      <c r="AF83" s="4"/>
      <c r="AG83" s="5"/>
      <c r="AH83" s="5"/>
      <c r="AI83" s="5"/>
      <c r="AJ83" s="5"/>
      <c r="AK83" s="8"/>
      <c r="AL83" s="7"/>
      <c r="AM83" s="4"/>
      <c r="AN83" s="5"/>
      <c r="AO83" s="5"/>
      <c r="AP83" s="5"/>
      <c r="AQ83" s="5"/>
      <c r="AR83" s="8"/>
      <c r="AS83" s="7"/>
      <c r="AT83" s="4">
        <v>30</v>
      </c>
      <c r="AU83" s="5"/>
      <c r="AV83" s="5">
        <v>15</v>
      </c>
      <c r="AW83" s="5"/>
      <c r="AX83" s="5"/>
      <c r="AY83" s="8" t="s">
        <v>42</v>
      </c>
      <c r="AZ83" s="7">
        <v>3</v>
      </c>
      <c r="BA83" s="68"/>
      <c r="BB83" s="9"/>
      <c r="BC83" s="9"/>
      <c r="BD83" s="9"/>
      <c r="BE83" s="9"/>
      <c r="BF83" s="195"/>
      <c r="BG83" s="221"/>
    </row>
    <row r="84" spans="2:59" ht="31.5">
      <c r="B84" s="35">
        <f t="shared" si="43"/>
        <v>18</v>
      </c>
      <c r="C84" s="126" t="s">
        <v>120</v>
      </c>
      <c r="D84" s="23">
        <f t="shared" si="46"/>
        <v>2</v>
      </c>
      <c r="E84" s="31">
        <f t="shared" si="41"/>
        <v>30</v>
      </c>
      <c r="F84" s="17">
        <f t="shared" si="44"/>
        <v>30</v>
      </c>
      <c r="G84" s="17">
        <f t="shared" si="42"/>
        <v>0</v>
      </c>
      <c r="H84" s="17">
        <f t="shared" si="38"/>
        <v>0</v>
      </c>
      <c r="I84" s="17">
        <f t="shared" si="39"/>
        <v>0</v>
      </c>
      <c r="J84" s="18">
        <f t="shared" si="40"/>
        <v>0</v>
      </c>
      <c r="K84" s="4"/>
      <c r="L84" s="5"/>
      <c r="M84" s="5"/>
      <c r="N84" s="5"/>
      <c r="O84" s="5"/>
      <c r="P84" s="8"/>
      <c r="Q84" s="7"/>
      <c r="R84" s="4"/>
      <c r="S84" s="5"/>
      <c r="T84" s="5"/>
      <c r="U84" s="5"/>
      <c r="V84" s="5"/>
      <c r="W84" s="8"/>
      <c r="X84" s="7"/>
      <c r="Y84" s="4"/>
      <c r="Z84" s="5"/>
      <c r="AA84" s="5"/>
      <c r="AB84" s="5"/>
      <c r="AC84" s="5"/>
      <c r="AD84" s="8"/>
      <c r="AE84" s="7"/>
      <c r="AF84" s="4"/>
      <c r="AG84" s="5"/>
      <c r="AH84" s="5"/>
      <c r="AI84" s="5"/>
      <c r="AJ84" s="5"/>
      <c r="AK84" s="8"/>
      <c r="AL84" s="7"/>
      <c r="AM84" s="4"/>
      <c r="AN84" s="5"/>
      <c r="AO84" s="5"/>
      <c r="AP84" s="5"/>
      <c r="AQ84" s="5"/>
      <c r="AR84" s="8"/>
      <c r="AS84" s="7"/>
      <c r="AT84" s="4">
        <v>30</v>
      </c>
      <c r="AU84" s="5"/>
      <c r="AV84" s="5"/>
      <c r="AW84" s="5"/>
      <c r="AX84" s="5"/>
      <c r="AY84" s="8" t="s">
        <v>52</v>
      </c>
      <c r="AZ84" s="7">
        <v>2</v>
      </c>
      <c r="BA84" s="68"/>
      <c r="BB84" s="9"/>
      <c r="BC84" s="9"/>
      <c r="BD84" s="9"/>
      <c r="BE84" s="9"/>
      <c r="BF84" s="195"/>
      <c r="BG84" s="221"/>
    </row>
    <row r="85" spans="2:59" ht="15.75">
      <c r="B85" s="35">
        <f t="shared" si="43"/>
        <v>19</v>
      </c>
      <c r="C85" s="126" t="s">
        <v>119</v>
      </c>
      <c r="D85" s="23">
        <f t="shared" si="46"/>
        <v>2</v>
      </c>
      <c r="E85" s="31">
        <f t="shared" si="41"/>
        <v>30</v>
      </c>
      <c r="F85" s="17">
        <f t="shared" si="44"/>
        <v>30</v>
      </c>
      <c r="G85" s="17">
        <f t="shared" si="42"/>
        <v>0</v>
      </c>
      <c r="H85" s="17">
        <f t="shared" si="38"/>
        <v>0</v>
      </c>
      <c r="I85" s="17">
        <f t="shared" si="39"/>
        <v>0</v>
      </c>
      <c r="J85" s="18">
        <f t="shared" si="40"/>
        <v>0</v>
      </c>
      <c r="K85" s="4"/>
      <c r="L85" s="5"/>
      <c r="M85" s="5"/>
      <c r="N85" s="5"/>
      <c r="O85" s="5"/>
      <c r="P85" s="8"/>
      <c r="Q85" s="7"/>
      <c r="R85" s="4"/>
      <c r="S85" s="5"/>
      <c r="T85" s="5"/>
      <c r="U85" s="5"/>
      <c r="V85" s="5"/>
      <c r="W85" s="8"/>
      <c r="X85" s="7"/>
      <c r="Y85" s="4"/>
      <c r="Z85" s="5"/>
      <c r="AA85" s="5"/>
      <c r="AB85" s="5"/>
      <c r="AC85" s="5"/>
      <c r="AD85" s="8"/>
      <c r="AE85" s="7"/>
      <c r="AF85" s="4"/>
      <c r="AG85" s="5"/>
      <c r="AH85" s="5"/>
      <c r="AI85" s="5"/>
      <c r="AJ85" s="5"/>
      <c r="AK85" s="8"/>
      <c r="AL85" s="7"/>
      <c r="AM85" s="4"/>
      <c r="AN85" s="5"/>
      <c r="AO85" s="5"/>
      <c r="AP85" s="5"/>
      <c r="AQ85" s="5"/>
      <c r="AR85" s="8"/>
      <c r="AS85" s="7"/>
      <c r="AT85" s="4">
        <v>30</v>
      </c>
      <c r="AU85" s="5"/>
      <c r="AV85" s="5"/>
      <c r="AW85" s="5"/>
      <c r="AX85" s="5"/>
      <c r="AY85" s="8" t="s">
        <v>52</v>
      </c>
      <c r="AZ85" s="7">
        <v>2</v>
      </c>
      <c r="BA85" s="68"/>
      <c r="BB85" s="9"/>
      <c r="BC85" s="9"/>
      <c r="BD85" s="9"/>
      <c r="BE85" s="9"/>
      <c r="BF85" s="195"/>
      <c r="BG85" s="221"/>
    </row>
    <row r="86" spans="2:59" ht="15.75">
      <c r="B86" s="35">
        <f t="shared" si="43"/>
        <v>20</v>
      </c>
      <c r="C86" s="126" t="s">
        <v>96</v>
      </c>
      <c r="D86" s="23">
        <f t="shared" si="46"/>
        <v>4</v>
      </c>
      <c r="E86" s="31">
        <f t="shared" si="41"/>
        <v>60</v>
      </c>
      <c r="F86" s="36">
        <f t="shared" si="44"/>
        <v>30</v>
      </c>
      <c r="G86" s="36">
        <f t="shared" si="42"/>
        <v>0</v>
      </c>
      <c r="H86" s="36">
        <f t="shared" si="38"/>
        <v>30</v>
      </c>
      <c r="I86" s="17">
        <f t="shared" si="39"/>
        <v>0</v>
      </c>
      <c r="J86" s="18">
        <f t="shared" si="40"/>
        <v>0</v>
      </c>
      <c r="K86" s="4"/>
      <c r="L86" s="5"/>
      <c r="M86" s="5"/>
      <c r="N86" s="5"/>
      <c r="O86" s="5"/>
      <c r="P86" s="8"/>
      <c r="Q86" s="7"/>
      <c r="R86" s="4"/>
      <c r="S86" s="5"/>
      <c r="T86" s="5"/>
      <c r="U86" s="5"/>
      <c r="V86" s="5"/>
      <c r="W86" s="8"/>
      <c r="X86" s="7"/>
      <c r="Y86" s="4"/>
      <c r="Z86" s="5"/>
      <c r="AA86" s="5"/>
      <c r="AB86" s="5"/>
      <c r="AC86" s="5"/>
      <c r="AD86" s="8"/>
      <c r="AE86" s="7"/>
      <c r="AF86" s="4"/>
      <c r="AG86" s="5"/>
      <c r="AH86" s="5"/>
      <c r="AI86" s="5"/>
      <c r="AJ86" s="5"/>
      <c r="AK86" s="8"/>
      <c r="AL86" s="7"/>
      <c r="AM86" s="4"/>
      <c r="AN86" s="5"/>
      <c r="AO86" s="5"/>
      <c r="AP86" s="5"/>
      <c r="AQ86" s="5"/>
      <c r="AR86" s="192"/>
      <c r="AS86" s="28"/>
      <c r="AT86" s="12">
        <v>30</v>
      </c>
      <c r="AU86" s="1"/>
      <c r="AV86" s="1">
        <v>30</v>
      </c>
      <c r="AW86" s="1"/>
      <c r="AX86" s="1"/>
      <c r="AY86" s="8" t="s">
        <v>52</v>
      </c>
      <c r="AZ86" s="28">
        <v>4</v>
      </c>
      <c r="BA86" s="68"/>
      <c r="BB86" s="9"/>
      <c r="BC86" s="9"/>
      <c r="BD86" s="9"/>
      <c r="BE86" s="9"/>
      <c r="BF86" s="195"/>
      <c r="BG86" s="221"/>
    </row>
    <row r="87" spans="2:59" ht="15.75">
      <c r="B87" s="35">
        <f t="shared" si="43"/>
        <v>21</v>
      </c>
      <c r="C87" s="126" t="s">
        <v>97</v>
      </c>
      <c r="D87" s="23">
        <v>4</v>
      </c>
      <c r="E87" s="31">
        <f>SUM(F87:J87)</f>
        <v>45</v>
      </c>
      <c r="F87" s="17">
        <f t="shared" si="44"/>
        <v>15</v>
      </c>
      <c r="G87" s="17">
        <f t="shared" si="42"/>
        <v>0</v>
      </c>
      <c r="H87" s="17">
        <f t="shared" si="38"/>
        <v>30</v>
      </c>
      <c r="I87" s="17">
        <f t="shared" si="39"/>
        <v>0</v>
      </c>
      <c r="J87" s="18">
        <f t="shared" si="40"/>
        <v>0</v>
      </c>
      <c r="K87" s="4"/>
      <c r="L87" s="5"/>
      <c r="M87" s="5"/>
      <c r="N87" s="5"/>
      <c r="O87" s="5"/>
      <c r="P87" s="8"/>
      <c r="Q87" s="7"/>
      <c r="R87" s="4"/>
      <c r="S87" s="5"/>
      <c r="T87" s="5"/>
      <c r="U87" s="5"/>
      <c r="V87" s="5"/>
      <c r="W87" s="8"/>
      <c r="X87" s="7"/>
      <c r="Y87" s="4"/>
      <c r="Z87" s="5"/>
      <c r="AA87" s="5"/>
      <c r="AB87" s="5"/>
      <c r="AC87" s="5"/>
      <c r="AD87" s="8"/>
      <c r="AE87" s="7"/>
      <c r="AF87" s="4"/>
      <c r="AG87" s="15"/>
      <c r="AH87" s="15"/>
      <c r="AI87" s="15"/>
      <c r="AJ87" s="16"/>
      <c r="AK87" s="29"/>
      <c r="AL87" s="25"/>
      <c r="AM87" s="14"/>
      <c r="AN87" s="15"/>
      <c r="AO87" s="15"/>
      <c r="AP87" s="15"/>
      <c r="AQ87" s="16"/>
      <c r="AR87" s="29"/>
      <c r="AS87" s="7"/>
      <c r="AT87" s="14">
        <v>15</v>
      </c>
      <c r="AU87" s="15"/>
      <c r="AV87" s="15">
        <v>30</v>
      </c>
      <c r="AW87" s="15"/>
      <c r="AX87" s="15"/>
      <c r="AY87" s="194" t="s">
        <v>52</v>
      </c>
      <c r="AZ87" s="26">
        <v>4</v>
      </c>
      <c r="BA87" s="76"/>
      <c r="BB87" s="77"/>
      <c r="BC87" s="77"/>
      <c r="BD87" s="77"/>
      <c r="BE87" s="77"/>
      <c r="BF87" s="198"/>
      <c r="BG87" s="221"/>
    </row>
    <row r="88" spans="2:59" ht="15.75">
      <c r="B88" s="35">
        <f t="shared" si="43"/>
        <v>22</v>
      </c>
      <c r="C88" s="127" t="s">
        <v>38</v>
      </c>
      <c r="D88" s="23">
        <f>SUM(Q88,X88,AE88,AL88,AS88,AZ88,BG88)</f>
        <v>3</v>
      </c>
      <c r="E88" s="31">
        <f>SUM(F88:J88)</f>
        <v>45</v>
      </c>
      <c r="F88" s="36">
        <v>15</v>
      </c>
      <c r="G88" s="128">
        <f t="shared" si="42"/>
        <v>0</v>
      </c>
      <c r="H88" s="36">
        <v>30</v>
      </c>
      <c r="I88" s="17">
        <f t="shared" si="39"/>
        <v>0</v>
      </c>
      <c r="J88" s="18">
        <f t="shared" si="40"/>
        <v>0</v>
      </c>
      <c r="K88" s="12"/>
      <c r="L88" s="1"/>
      <c r="M88" s="1"/>
      <c r="N88" s="1"/>
      <c r="O88" s="1"/>
      <c r="P88" s="192"/>
      <c r="Q88" s="28"/>
      <c r="R88" s="12"/>
      <c r="S88" s="1"/>
      <c r="T88" s="1"/>
      <c r="U88" s="1"/>
      <c r="V88" s="1"/>
      <c r="W88" s="192"/>
      <c r="X88" s="28"/>
      <c r="Y88" s="12"/>
      <c r="Z88" s="1"/>
      <c r="AA88" s="1"/>
      <c r="AB88" s="1"/>
      <c r="AC88" s="1"/>
      <c r="AD88" s="192"/>
      <c r="AE88" s="28"/>
      <c r="AF88" s="12"/>
      <c r="AG88" s="19"/>
      <c r="AH88" s="19"/>
      <c r="AI88" s="19"/>
      <c r="AJ88" s="35"/>
      <c r="AK88" s="193"/>
      <c r="AL88" s="170"/>
      <c r="AM88" s="67"/>
      <c r="AN88" s="19"/>
      <c r="AO88" s="19"/>
      <c r="AP88" s="19"/>
      <c r="AQ88" s="35"/>
      <c r="AR88" s="193"/>
      <c r="AS88" s="2"/>
      <c r="AT88" s="39">
        <v>15</v>
      </c>
      <c r="AU88" s="129"/>
      <c r="AV88" s="130">
        <v>30</v>
      </c>
      <c r="AW88" s="1"/>
      <c r="AX88" s="19"/>
      <c r="AY88" s="201" t="s">
        <v>52</v>
      </c>
      <c r="AZ88" s="3">
        <v>3</v>
      </c>
      <c r="BA88" s="131"/>
      <c r="BB88" s="132"/>
      <c r="BC88" s="132"/>
      <c r="BD88" s="132"/>
      <c r="BE88" s="132"/>
      <c r="BF88" s="218"/>
      <c r="BG88" s="257"/>
    </row>
    <row r="89" spans="2:59" ht="15.75">
      <c r="B89" s="35">
        <f t="shared" si="43"/>
        <v>23</v>
      </c>
      <c r="C89" s="133" t="s">
        <v>68</v>
      </c>
      <c r="D89" s="23">
        <f>SUM(Q89,X89,AE89,AL89,AS89,AZ89,BG89)</f>
        <v>3</v>
      </c>
      <c r="E89" s="31">
        <f>SUM(F89:J89)</f>
        <v>45</v>
      </c>
      <c r="F89" s="17">
        <f aca="true" t="shared" si="48" ref="F89:F96">SUM(K89,R89,Y89,AF89,AM89,AT89,BA89)</f>
        <v>0</v>
      </c>
      <c r="G89" s="17">
        <f t="shared" si="42"/>
        <v>0</v>
      </c>
      <c r="H89" s="17">
        <f aca="true" t="shared" si="49" ref="H89:H96">SUM(M89,T89,AA89,AH89,AO89,AV89,BC89)</f>
        <v>45</v>
      </c>
      <c r="I89" s="17">
        <f t="shared" si="39"/>
        <v>0</v>
      </c>
      <c r="J89" s="18">
        <f t="shared" si="40"/>
        <v>0</v>
      </c>
      <c r="K89" s="73"/>
      <c r="L89" s="37"/>
      <c r="M89" s="37"/>
      <c r="N89" s="37"/>
      <c r="O89" s="37"/>
      <c r="P89" s="196"/>
      <c r="Q89" s="168"/>
      <c r="R89" s="73"/>
      <c r="S89" s="37"/>
      <c r="T89" s="37"/>
      <c r="U89" s="37"/>
      <c r="V89" s="37"/>
      <c r="W89" s="196"/>
      <c r="X89" s="168"/>
      <c r="Y89" s="73"/>
      <c r="Z89" s="37"/>
      <c r="AA89" s="37"/>
      <c r="AB89" s="37"/>
      <c r="AC89" s="37"/>
      <c r="AD89" s="196"/>
      <c r="AE89" s="168"/>
      <c r="AF89" s="73"/>
      <c r="AG89" s="20"/>
      <c r="AH89" s="20"/>
      <c r="AI89" s="20"/>
      <c r="AJ89" s="75"/>
      <c r="AK89" s="216"/>
      <c r="AL89" s="183"/>
      <c r="AM89" s="240"/>
      <c r="AN89" s="20"/>
      <c r="AO89" s="20"/>
      <c r="AP89" s="20"/>
      <c r="AQ89" s="75"/>
      <c r="AR89" s="216"/>
      <c r="AS89" s="258"/>
      <c r="AT89" s="134"/>
      <c r="AU89" s="35"/>
      <c r="AV89" s="67">
        <v>45</v>
      </c>
      <c r="AW89" s="20"/>
      <c r="AX89" s="20"/>
      <c r="AY89" s="201" t="s">
        <v>52</v>
      </c>
      <c r="AZ89" s="27">
        <v>3</v>
      </c>
      <c r="BA89" s="135"/>
      <c r="BB89" s="136"/>
      <c r="BC89" s="136"/>
      <c r="BD89" s="136"/>
      <c r="BE89" s="136"/>
      <c r="BF89" s="219"/>
      <c r="BG89" s="259"/>
    </row>
    <row r="90" spans="2:59" ht="15.75" customHeight="1">
      <c r="B90" s="35">
        <f t="shared" si="43"/>
        <v>24</v>
      </c>
      <c r="C90" s="126" t="s">
        <v>94</v>
      </c>
      <c r="D90" s="23">
        <f>SUM(Q90,X90,AE90,AL90,AS90,AZ90,BG90)</f>
        <v>4</v>
      </c>
      <c r="E90" s="31">
        <f>SUM(F90:J90)</f>
        <v>60</v>
      </c>
      <c r="F90" s="17">
        <f>SUM(K90,R90,Y90,AF90,AM90,AT90,BA90)</f>
        <v>30</v>
      </c>
      <c r="G90" s="17">
        <f>SUM(L90,S90,Z90,AG90,AN90,AU90,BB90)</f>
        <v>0</v>
      </c>
      <c r="H90" s="17">
        <f>SUM(M90,T90,AA90,AH90,AO90,AV90,BC90)</f>
        <v>30</v>
      </c>
      <c r="I90" s="17">
        <f>SUM(N90,U90,AB90,AI90,AP90,AW90,BD90)</f>
        <v>0</v>
      </c>
      <c r="J90" s="18">
        <f>SUM(O90,V90,AC90,AJ90,AQ90,AX90,BE90)</f>
        <v>0</v>
      </c>
      <c r="K90" s="4"/>
      <c r="L90" s="5"/>
      <c r="M90" s="5"/>
      <c r="N90" s="5"/>
      <c r="O90" s="5"/>
      <c r="P90" s="8"/>
      <c r="Q90" s="7"/>
      <c r="R90" s="4"/>
      <c r="S90" s="5"/>
      <c r="T90" s="5"/>
      <c r="U90" s="5"/>
      <c r="V90" s="5"/>
      <c r="W90" s="8"/>
      <c r="X90" s="7"/>
      <c r="Y90" s="4"/>
      <c r="Z90" s="5"/>
      <c r="AA90" s="5"/>
      <c r="AB90" s="5"/>
      <c r="AC90" s="5"/>
      <c r="AD90" s="8"/>
      <c r="AE90" s="7"/>
      <c r="AF90" s="4"/>
      <c r="AG90" s="5"/>
      <c r="AH90" s="5"/>
      <c r="AI90" s="5"/>
      <c r="AJ90" s="5"/>
      <c r="AK90" s="8"/>
      <c r="AL90" s="7"/>
      <c r="AM90" s="4"/>
      <c r="AN90" s="5"/>
      <c r="AO90" s="5"/>
      <c r="AP90" s="5"/>
      <c r="AQ90" s="5"/>
      <c r="AR90" s="8"/>
      <c r="AS90" s="7"/>
      <c r="AT90" s="4"/>
      <c r="AU90" s="5"/>
      <c r="AV90" s="5"/>
      <c r="AW90" s="5"/>
      <c r="AX90" s="16"/>
      <c r="AY90" s="29"/>
      <c r="AZ90" s="26"/>
      <c r="BA90" s="4">
        <v>30</v>
      </c>
      <c r="BB90" s="5"/>
      <c r="BC90" s="5">
        <v>30</v>
      </c>
      <c r="BD90" s="5"/>
      <c r="BE90" s="16"/>
      <c r="BF90" s="29" t="s">
        <v>42</v>
      </c>
      <c r="BG90" s="242">
        <v>4</v>
      </c>
    </row>
    <row r="91" spans="2:59" ht="15.75">
      <c r="B91" s="35">
        <f t="shared" si="43"/>
        <v>25</v>
      </c>
      <c r="C91" s="126" t="s">
        <v>98</v>
      </c>
      <c r="D91" s="23">
        <f t="shared" si="46"/>
        <v>1</v>
      </c>
      <c r="E91" s="31">
        <f t="shared" si="41"/>
        <v>15</v>
      </c>
      <c r="F91" s="17">
        <f t="shared" si="48"/>
        <v>15</v>
      </c>
      <c r="G91" s="17">
        <f aca="true" t="shared" si="50" ref="G91:G96">SUM(L91,S91,Z91,AG91,AN91,AU91,BB91)</f>
        <v>0</v>
      </c>
      <c r="H91" s="17">
        <f t="shared" si="49"/>
        <v>0</v>
      </c>
      <c r="I91" s="17">
        <f aca="true" t="shared" si="51" ref="I91:J96">SUM(N91,U91,AB91,AI91,AP91,AW91,BD91)</f>
        <v>0</v>
      </c>
      <c r="J91" s="18">
        <f t="shared" si="51"/>
        <v>0</v>
      </c>
      <c r="K91" s="4"/>
      <c r="L91" s="5"/>
      <c r="M91" s="5"/>
      <c r="N91" s="5"/>
      <c r="O91" s="5"/>
      <c r="P91" s="8"/>
      <c r="Q91" s="7"/>
      <c r="R91" s="4"/>
      <c r="S91" s="5"/>
      <c r="T91" s="5"/>
      <c r="U91" s="5"/>
      <c r="V91" s="5"/>
      <c r="W91" s="8"/>
      <c r="X91" s="7"/>
      <c r="Y91" s="4"/>
      <c r="Z91" s="5"/>
      <c r="AA91" s="5"/>
      <c r="AB91" s="5"/>
      <c r="AC91" s="5"/>
      <c r="AD91" s="8"/>
      <c r="AE91" s="7"/>
      <c r="AF91" s="4"/>
      <c r="AG91" s="5"/>
      <c r="AH91" s="5"/>
      <c r="AI91" s="5"/>
      <c r="AJ91" s="5"/>
      <c r="AK91" s="8"/>
      <c r="AL91" s="7"/>
      <c r="AM91" s="4"/>
      <c r="AN91" s="5"/>
      <c r="AO91" s="5"/>
      <c r="AP91" s="5"/>
      <c r="AQ91" s="5"/>
      <c r="AR91" s="8"/>
      <c r="AS91" s="7"/>
      <c r="AT91" s="4"/>
      <c r="AU91" s="5"/>
      <c r="AV91" s="5"/>
      <c r="AW91" s="5"/>
      <c r="AX91" s="5"/>
      <c r="AY91" s="8"/>
      <c r="AZ91" s="7"/>
      <c r="BA91" s="68">
        <v>15</v>
      </c>
      <c r="BB91" s="9"/>
      <c r="BC91" s="9"/>
      <c r="BD91" s="9"/>
      <c r="BE91" s="9"/>
      <c r="BF91" s="195" t="s">
        <v>52</v>
      </c>
      <c r="BG91" s="221">
        <v>1</v>
      </c>
    </row>
    <row r="92" spans="2:59" ht="15.75">
      <c r="B92" s="35">
        <f t="shared" si="43"/>
        <v>26</v>
      </c>
      <c r="C92" s="82" t="s">
        <v>36</v>
      </c>
      <c r="D92" s="23">
        <f t="shared" si="46"/>
        <v>2</v>
      </c>
      <c r="E92" s="31">
        <f t="shared" si="41"/>
        <v>30</v>
      </c>
      <c r="F92" s="17">
        <f t="shared" si="48"/>
        <v>30</v>
      </c>
      <c r="G92" s="17">
        <f t="shared" si="50"/>
        <v>0</v>
      </c>
      <c r="H92" s="17">
        <f t="shared" si="49"/>
        <v>0</v>
      </c>
      <c r="I92" s="17">
        <f t="shared" si="51"/>
        <v>0</v>
      </c>
      <c r="J92" s="18">
        <f t="shared" si="51"/>
        <v>0</v>
      </c>
      <c r="K92" s="73"/>
      <c r="L92" s="37"/>
      <c r="M92" s="37"/>
      <c r="N92" s="37"/>
      <c r="O92" s="37"/>
      <c r="P92" s="196"/>
      <c r="Q92" s="168"/>
      <c r="R92" s="73"/>
      <c r="S92" s="37"/>
      <c r="T92" s="37"/>
      <c r="U92" s="37"/>
      <c r="V92" s="1"/>
      <c r="W92" s="192"/>
      <c r="X92" s="28"/>
      <c r="Y92" s="12"/>
      <c r="Z92" s="1"/>
      <c r="AA92" s="1"/>
      <c r="AB92" s="1"/>
      <c r="AC92" s="1"/>
      <c r="AD92" s="192"/>
      <c r="AE92" s="28"/>
      <c r="AF92" s="12"/>
      <c r="AG92" s="1"/>
      <c r="AH92" s="1"/>
      <c r="AI92" s="1"/>
      <c r="AJ92" s="1"/>
      <c r="AK92" s="192"/>
      <c r="AL92" s="28"/>
      <c r="AM92" s="12"/>
      <c r="AN92" s="1"/>
      <c r="AO92" s="1"/>
      <c r="AP92" s="1"/>
      <c r="AQ92" s="1"/>
      <c r="AR92" s="192"/>
      <c r="AS92" s="28"/>
      <c r="AT92" s="68"/>
      <c r="AU92" s="1"/>
      <c r="AV92" s="1"/>
      <c r="AW92" s="1"/>
      <c r="AX92" s="1"/>
      <c r="AY92" s="192"/>
      <c r="AZ92" s="28"/>
      <c r="BA92" s="137">
        <v>30</v>
      </c>
      <c r="BB92" s="9"/>
      <c r="BC92" s="9"/>
      <c r="BD92" s="9"/>
      <c r="BE92" s="9"/>
      <c r="BF92" s="198" t="s">
        <v>52</v>
      </c>
      <c r="BG92" s="221">
        <v>2</v>
      </c>
    </row>
    <row r="93" spans="2:59" ht="15.75">
      <c r="B93" s="35">
        <f t="shared" si="43"/>
        <v>27</v>
      </c>
      <c r="C93" s="126" t="s">
        <v>99</v>
      </c>
      <c r="D93" s="23">
        <f t="shared" si="46"/>
        <v>2</v>
      </c>
      <c r="E93" s="31">
        <f>SUM(F93:J93)</f>
        <v>30</v>
      </c>
      <c r="F93" s="17">
        <f t="shared" si="48"/>
        <v>0</v>
      </c>
      <c r="G93" s="17">
        <f t="shared" si="50"/>
        <v>0</v>
      </c>
      <c r="H93" s="17">
        <f t="shared" si="49"/>
        <v>30</v>
      </c>
      <c r="I93" s="17">
        <f t="shared" si="51"/>
        <v>0</v>
      </c>
      <c r="J93" s="18">
        <f t="shared" si="51"/>
        <v>0</v>
      </c>
      <c r="K93" s="12"/>
      <c r="L93" s="1"/>
      <c r="M93" s="1"/>
      <c r="N93" s="1"/>
      <c r="O93" s="1"/>
      <c r="P93" s="192"/>
      <c r="Q93" s="28"/>
      <c r="R93" s="12"/>
      <c r="S93" s="1"/>
      <c r="T93" s="1"/>
      <c r="U93" s="1"/>
      <c r="V93" s="35"/>
      <c r="W93" s="193"/>
      <c r="X93" s="3"/>
      <c r="Y93" s="36"/>
      <c r="Z93" s="35"/>
      <c r="AA93" s="35"/>
      <c r="AB93" s="35"/>
      <c r="AC93" s="35"/>
      <c r="AD93" s="193"/>
      <c r="AE93" s="3"/>
      <c r="AF93" s="36"/>
      <c r="AG93" s="19"/>
      <c r="AH93" s="19"/>
      <c r="AI93" s="19"/>
      <c r="AJ93" s="35"/>
      <c r="AK93" s="193"/>
      <c r="AL93" s="170"/>
      <c r="AM93" s="67"/>
      <c r="AN93" s="19"/>
      <c r="AO93" s="19"/>
      <c r="AP93" s="19"/>
      <c r="AQ93" s="35"/>
      <c r="AR93" s="193"/>
      <c r="AS93" s="3"/>
      <c r="AT93" s="67"/>
      <c r="AU93" s="1"/>
      <c r="AV93" s="67"/>
      <c r="AW93" s="19"/>
      <c r="AX93" s="19"/>
      <c r="AY93" s="201"/>
      <c r="AZ93" s="3"/>
      <c r="BA93" s="131"/>
      <c r="BB93" s="132"/>
      <c r="BC93" s="132">
        <v>30</v>
      </c>
      <c r="BD93" s="132"/>
      <c r="BE93" s="132"/>
      <c r="BF93" s="198" t="s">
        <v>52</v>
      </c>
      <c r="BG93" s="221">
        <v>2</v>
      </c>
    </row>
    <row r="94" spans="2:59" ht="31.5">
      <c r="B94" s="35">
        <f t="shared" si="43"/>
        <v>28</v>
      </c>
      <c r="C94" s="126" t="s">
        <v>100</v>
      </c>
      <c r="D94" s="23">
        <f>SUM(Q94,X94,AE94,AL94,AS94,AZ94,BG94)</f>
        <v>4</v>
      </c>
      <c r="E94" s="31">
        <f>SUM(F94:J94)</f>
        <v>60</v>
      </c>
      <c r="F94" s="17">
        <f t="shared" si="48"/>
        <v>30</v>
      </c>
      <c r="G94" s="17">
        <f t="shared" si="50"/>
        <v>0</v>
      </c>
      <c r="H94" s="17">
        <f t="shared" si="49"/>
        <v>30</v>
      </c>
      <c r="I94" s="17">
        <f t="shared" si="51"/>
        <v>0</v>
      </c>
      <c r="J94" s="18">
        <f t="shared" si="51"/>
        <v>0</v>
      </c>
      <c r="K94" s="4"/>
      <c r="L94" s="5"/>
      <c r="M94" s="5"/>
      <c r="N94" s="5"/>
      <c r="O94" s="5"/>
      <c r="P94" s="8"/>
      <c r="Q94" s="7"/>
      <c r="R94" s="4"/>
      <c r="S94" s="5"/>
      <c r="T94" s="5"/>
      <c r="U94" s="5"/>
      <c r="V94" s="5"/>
      <c r="W94" s="8"/>
      <c r="X94" s="7"/>
      <c r="Y94" s="4"/>
      <c r="Z94" s="5"/>
      <c r="AA94" s="5"/>
      <c r="AB94" s="5"/>
      <c r="AC94" s="5"/>
      <c r="AD94" s="8"/>
      <c r="AE94" s="7"/>
      <c r="AF94" s="4"/>
      <c r="AG94" s="5"/>
      <c r="AH94" s="5"/>
      <c r="AI94" s="5"/>
      <c r="AJ94" s="5"/>
      <c r="AK94" s="8"/>
      <c r="AL94" s="7"/>
      <c r="AM94" s="4"/>
      <c r="AN94" s="5"/>
      <c r="AO94" s="5"/>
      <c r="AP94" s="5"/>
      <c r="AQ94" s="5"/>
      <c r="AR94" s="8"/>
      <c r="AS94" s="7"/>
      <c r="AT94" s="4"/>
      <c r="AU94" s="5"/>
      <c r="AV94" s="5"/>
      <c r="AW94" s="5"/>
      <c r="AX94" s="5"/>
      <c r="AY94" s="8"/>
      <c r="AZ94" s="7"/>
      <c r="BA94" s="68">
        <v>30</v>
      </c>
      <c r="BB94" s="9"/>
      <c r="BC94" s="9">
        <v>30</v>
      </c>
      <c r="BD94" s="9"/>
      <c r="BE94" s="9"/>
      <c r="BF94" s="195" t="s">
        <v>42</v>
      </c>
      <c r="BG94" s="221">
        <v>4</v>
      </c>
    </row>
    <row r="95" spans="2:59" ht="15.75" customHeight="1">
      <c r="B95" s="35">
        <f t="shared" si="43"/>
        <v>29</v>
      </c>
      <c r="C95" s="126" t="s">
        <v>101</v>
      </c>
      <c r="D95" s="23">
        <f>SUM(Q95,X95,AE95,AL95,AS95,AZ95,BG95)</f>
        <v>3</v>
      </c>
      <c r="E95" s="31">
        <f>SUM(F95:J95)</f>
        <v>45</v>
      </c>
      <c r="F95" s="17">
        <f t="shared" si="48"/>
        <v>15</v>
      </c>
      <c r="G95" s="17">
        <f t="shared" si="50"/>
        <v>0</v>
      </c>
      <c r="H95" s="17">
        <f t="shared" si="49"/>
        <v>30</v>
      </c>
      <c r="I95" s="17">
        <f t="shared" si="51"/>
        <v>0</v>
      </c>
      <c r="J95" s="18">
        <f t="shared" si="51"/>
        <v>0</v>
      </c>
      <c r="K95" s="4"/>
      <c r="L95" s="5"/>
      <c r="M95" s="5"/>
      <c r="N95" s="5"/>
      <c r="O95" s="5"/>
      <c r="P95" s="8"/>
      <c r="Q95" s="7"/>
      <c r="R95" s="4"/>
      <c r="S95" s="5"/>
      <c r="T95" s="5"/>
      <c r="U95" s="5"/>
      <c r="V95" s="5"/>
      <c r="W95" s="8"/>
      <c r="X95" s="7"/>
      <c r="Y95" s="4"/>
      <c r="Z95" s="5"/>
      <c r="AA95" s="5"/>
      <c r="AB95" s="5"/>
      <c r="AC95" s="5"/>
      <c r="AD95" s="8"/>
      <c r="AE95" s="7"/>
      <c r="AF95" s="4"/>
      <c r="AG95" s="5"/>
      <c r="AH95" s="5"/>
      <c r="AI95" s="5"/>
      <c r="AJ95" s="5"/>
      <c r="AK95" s="8"/>
      <c r="AL95" s="7"/>
      <c r="AM95" s="4"/>
      <c r="AN95" s="5"/>
      <c r="AO95" s="5"/>
      <c r="AP95" s="5"/>
      <c r="AQ95" s="5"/>
      <c r="AR95" s="8"/>
      <c r="AS95" s="7"/>
      <c r="AT95" s="239"/>
      <c r="AU95" s="5"/>
      <c r="AV95" s="239"/>
      <c r="AW95" s="5"/>
      <c r="AX95" s="5"/>
      <c r="AY95" s="8"/>
      <c r="AZ95" s="7"/>
      <c r="BA95" s="4">
        <v>15</v>
      </c>
      <c r="BB95" s="9"/>
      <c r="BC95" s="5">
        <v>30</v>
      </c>
      <c r="BD95" s="9"/>
      <c r="BE95" s="9"/>
      <c r="BF95" s="195" t="s">
        <v>52</v>
      </c>
      <c r="BG95" s="221">
        <v>3</v>
      </c>
    </row>
    <row r="96" spans="2:59" ht="16.5" thickBot="1">
      <c r="B96" s="35">
        <f t="shared" si="43"/>
        <v>30</v>
      </c>
      <c r="C96" s="138" t="s">
        <v>108</v>
      </c>
      <c r="D96" s="178">
        <f>SUM(Q96,X96,AE96,AL96,AS96,AZ96,BG96)</f>
        <v>6</v>
      </c>
      <c r="E96" s="31">
        <f>SUM(F96:J96)</f>
        <v>30</v>
      </c>
      <c r="F96" s="17">
        <f t="shared" si="48"/>
        <v>0</v>
      </c>
      <c r="G96" s="17">
        <f t="shared" si="50"/>
        <v>0</v>
      </c>
      <c r="H96" s="17">
        <f t="shared" si="49"/>
        <v>30</v>
      </c>
      <c r="I96" s="17">
        <f t="shared" si="51"/>
        <v>0</v>
      </c>
      <c r="J96" s="139">
        <f t="shared" si="51"/>
        <v>0</v>
      </c>
      <c r="K96" s="140"/>
      <c r="L96" s="38"/>
      <c r="M96" s="38"/>
      <c r="N96" s="38"/>
      <c r="O96" s="38"/>
      <c r="P96" s="214"/>
      <c r="Q96" s="180"/>
      <c r="R96" s="140"/>
      <c r="S96" s="38"/>
      <c r="T96" s="38"/>
      <c r="U96" s="38"/>
      <c r="V96" s="38"/>
      <c r="W96" s="214"/>
      <c r="X96" s="180"/>
      <c r="Y96" s="140"/>
      <c r="Z96" s="38"/>
      <c r="AA96" s="38"/>
      <c r="AB96" s="38"/>
      <c r="AC96" s="38"/>
      <c r="AD96" s="214"/>
      <c r="AE96" s="180"/>
      <c r="AF96" s="140"/>
      <c r="AG96" s="141"/>
      <c r="AH96" s="141"/>
      <c r="AI96" s="141"/>
      <c r="AJ96" s="38"/>
      <c r="AK96" s="214"/>
      <c r="AL96" s="184"/>
      <c r="AM96" s="142"/>
      <c r="AN96" s="141"/>
      <c r="AO96" s="141"/>
      <c r="AP96" s="141"/>
      <c r="AQ96" s="38"/>
      <c r="AR96" s="214"/>
      <c r="AS96" s="185"/>
      <c r="AT96" s="143"/>
      <c r="AU96" s="141"/>
      <c r="AV96" s="141"/>
      <c r="AW96" s="141"/>
      <c r="AX96" s="141"/>
      <c r="AY96" s="217"/>
      <c r="AZ96" s="180"/>
      <c r="BA96" s="144"/>
      <c r="BB96" s="145"/>
      <c r="BC96" s="145">
        <v>30</v>
      </c>
      <c r="BD96" s="145"/>
      <c r="BE96" s="145"/>
      <c r="BF96" s="220" t="s">
        <v>52</v>
      </c>
      <c r="BG96" s="260">
        <v>6</v>
      </c>
    </row>
    <row r="97" spans="2:59" ht="15.75">
      <c r="B97" s="284" t="s">
        <v>75</v>
      </c>
      <c r="C97" s="285"/>
      <c r="D97" s="179">
        <f aca="true" t="shared" si="52" ref="D97:AI97">SUM(D67:D96)</f>
        <v>84</v>
      </c>
      <c r="E97" s="212">
        <f t="shared" si="52"/>
        <v>1170</v>
      </c>
      <c r="F97" s="146">
        <f t="shared" si="52"/>
        <v>510</v>
      </c>
      <c r="G97" s="146">
        <f t="shared" si="52"/>
        <v>120</v>
      </c>
      <c r="H97" s="146">
        <f t="shared" si="52"/>
        <v>540</v>
      </c>
      <c r="I97" s="146">
        <f t="shared" si="52"/>
        <v>0</v>
      </c>
      <c r="J97" s="146">
        <f t="shared" si="52"/>
        <v>0</v>
      </c>
      <c r="K97" s="147">
        <f t="shared" si="52"/>
        <v>0</v>
      </c>
      <c r="L97" s="148">
        <f t="shared" si="52"/>
        <v>0</v>
      </c>
      <c r="M97" s="148">
        <f t="shared" si="52"/>
        <v>45</v>
      </c>
      <c r="N97" s="148">
        <f t="shared" si="52"/>
        <v>0</v>
      </c>
      <c r="O97" s="148">
        <f t="shared" si="52"/>
        <v>0</v>
      </c>
      <c r="P97" s="215">
        <f t="shared" si="52"/>
        <v>0</v>
      </c>
      <c r="Q97" s="181">
        <f t="shared" si="52"/>
        <v>3</v>
      </c>
      <c r="R97" s="148">
        <f t="shared" si="52"/>
        <v>0</v>
      </c>
      <c r="S97" s="148">
        <f t="shared" si="52"/>
        <v>30</v>
      </c>
      <c r="T97" s="148">
        <f t="shared" si="52"/>
        <v>0</v>
      </c>
      <c r="U97" s="148">
        <f t="shared" si="52"/>
        <v>0</v>
      </c>
      <c r="V97" s="148">
        <f t="shared" si="52"/>
        <v>0</v>
      </c>
      <c r="W97" s="215">
        <f t="shared" si="52"/>
        <v>0</v>
      </c>
      <c r="X97" s="181">
        <f t="shared" si="52"/>
        <v>2</v>
      </c>
      <c r="Y97" s="148">
        <f t="shared" si="52"/>
        <v>30</v>
      </c>
      <c r="Z97" s="148">
        <f t="shared" si="52"/>
        <v>30</v>
      </c>
      <c r="AA97" s="148">
        <f t="shared" si="52"/>
        <v>30</v>
      </c>
      <c r="AB97" s="148">
        <f t="shared" si="52"/>
        <v>0</v>
      </c>
      <c r="AC97" s="148">
        <f t="shared" si="52"/>
        <v>0</v>
      </c>
      <c r="AD97" s="215">
        <f t="shared" si="52"/>
        <v>0</v>
      </c>
      <c r="AE97" s="181">
        <f t="shared" si="52"/>
        <v>6</v>
      </c>
      <c r="AF97" s="148">
        <f t="shared" si="52"/>
        <v>30</v>
      </c>
      <c r="AG97" s="148">
        <f t="shared" si="52"/>
        <v>30</v>
      </c>
      <c r="AH97" s="148">
        <f t="shared" si="52"/>
        <v>0</v>
      </c>
      <c r="AI97" s="148">
        <f t="shared" si="52"/>
        <v>0</v>
      </c>
      <c r="AJ97" s="148">
        <f aca="true" t="shared" si="53" ref="AJ97:AZ97">SUM(AJ67:AJ96)</f>
        <v>0</v>
      </c>
      <c r="AK97" s="215">
        <f t="shared" si="53"/>
        <v>0</v>
      </c>
      <c r="AL97" s="181">
        <f t="shared" si="53"/>
        <v>4</v>
      </c>
      <c r="AM97" s="147">
        <f t="shared" si="53"/>
        <v>120</v>
      </c>
      <c r="AN97" s="148">
        <f t="shared" si="53"/>
        <v>30</v>
      </c>
      <c r="AO97" s="148">
        <f t="shared" si="53"/>
        <v>165</v>
      </c>
      <c r="AP97" s="148">
        <f t="shared" si="53"/>
        <v>0</v>
      </c>
      <c r="AQ97" s="148">
        <f t="shared" si="53"/>
        <v>0</v>
      </c>
      <c r="AR97" s="215">
        <f t="shared" si="53"/>
        <v>0</v>
      </c>
      <c r="AS97" s="181">
        <f t="shared" si="53"/>
        <v>22</v>
      </c>
      <c r="AT97" s="148">
        <f t="shared" si="53"/>
        <v>210</v>
      </c>
      <c r="AU97" s="148">
        <f t="shared" si="53"/>
        <v>0</v>
      </c>
      <c r="AV97" s="148">
        <f t="shared" si="53"/>
        <v>150</v>
      </c>
      <c r="AW97" s="148">
        <f t="shared" si="53"/>
        <v>0</v>
      </c>
      <c r="AX97" s="148">
        <f t="shared" si="53"/>
        <v>0</v>
      </c>
      <c r="AY97" s="215">
        <f t="shared" si="53"/>
        <v>0</v>
      </c>
      <c r="AZ97" s="181">
        <f t="shared" si="53"/>
        <v>25</v>
      </c>
      <c r="BA97" s="148">
        <f aca="true" t="shared" si="54" ref="BA97:BF97">SUM(BA67:BA96)</f>
        <v>120</v>
      </c>
      <c r="BB97" s="148">
        <f t="shared" si="54"/>
        <v>0</v>
      </c>
      <c r="BC97" s="148">
        <f t="shared" si="54"/>
        <v>150</v>
      </c>
      <c r="BD97" s="148">
        <f t="shared" si="54"/>
        <v>0</v>
      </c>
      <c r="BE97" s="148">
        <f t="shared" si="54"/>
        <v>0</v>
      </c>
      <c r="BF97" s="215">
        <f t="shared" si="54"/>
        <v>0</v>
      </c>
      <c r="BG97" s="186">
        <f>SUM(BG67:BG96)</f>
        <v>22</v>
      </c>
    </row>
    <row r="99" spans="2:39" ht="15" customHeight="1">
      <c r="B99" s="342"/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150"/>
      <c r="Q99" s="150"/>
      <c r="R99" s="34"/>
      <c r="S99" s="34"/>
      <c r="T99" s="34"/>
      <c r="U99" s="34"/>
      <c r="V99" s="34"/>
      <c r="W99" s="34"/>
      <c r="X99" s="3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151"/>
      <c r="AL99" s="151"/>
      <c r="AM99" s="34"/>
    </row>
    <row r="100" spans="2:39" ht="15" customHeight="1">
      <c r="B100" s="342" t="s">
        <v>124</v>
      </c>
      <c r="C100" s="345"/>
      <c r="D100" s="345"/>
      <c r="E100" s="345"/>
      <c r="F100" s="345"/>
      <c r="G100" s="345"/>
      <c r="H100" s="345"/>
      <c r="I100" s="346" t="s">
        <v>125</v>
      </c>
      <c r="J100" s="347"/>
      <c r="K100" s="347"/>
      <c r="L100" s="347"/>
      <c r="M100" s="347"/>
      <c r="N100" s="347"/>
      <c r="O100" s="348"/>
      <c r="P100" s="152"/>
      <c r="Q100" s="152"/>
      <c r="R100" s="34"/>
      <c r="S100" s="34"/>
      <c r="T100" s="34"/>
      <c r="U100" s="34"/>
      <c r="V100" s="34"/>
      <c r="W100" s="34"/>
      <c r="X100" s="34"/>
      <c r="Y100" s="344"/>
      <c r="Z100" s="349"/>
      <c r="AA100" s="349"/>
      <c r="AB100" s="349"/>
      <c r="AC100" s="349"/>
      <c r="AD100" s="349"/>
      <c r="AE100" s="349"/>
      <c r="AF100" s="349"/>
      <c r="AG100" s="349"/>
      <c r="AH100" s="349"/>
      <c r="AI100" s="349"/>
      <c r="AJ100" s="349"/>
      <c r="AK100" s="153"/>
      <c r="AL100" s="153"/>
      <c r="AM100" s="34"/>
    </row>
    <row r="101" spans="2:39" ht="15.75">
      <c r="B101" s="34"/>
      <c r="C101" s="154"/>
      <c r="D101" s="155"/>
      <c r="E101" s="155"/>
      <c r="F101" s="155"/>
      <c r="G101" s="155"/>
      <c r="H101" s="155"/>
      <c r="I101" s="156"/>
      <c r="J101" s="152"/>
      <c r="K101" s="152"/>
      <c r="L101" s="152"/>
      <c r="M101" s="152"/>
      <c r="N101" s="152"/>
      <c r="O101" s="152"/>
      <c r="P101" s="152"/>
      <c r="Q101" s="152"/>
      <c r="R101" s="34"/>
      <c r="S101" s="34"/>
      <c r="T101" s="34"/>
      <c r="U101" s="34"/>
      <c r="V101" s="34"/>
      <c r="W101" s="34"/>
      <c r="X101" s="34"/>
      <c r="Y101" s="34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34"/>
    </row>
    <row r="102" spans="2:39" s="149" customFormat="1" ht="15.75">
      <c r="B102" s="34"/>
      <c r="C102" s="262" t="s">
        <v>64</v>
      </c>
      <c r="D102" s="154"/>
      <c r="E102" s="154"/>
      <c r="F102" s="154"/>
      <c r="G102" s="154"/>
      <c r="H102" s="154"/>
      <c r="I102" s="263"/>
      <c r="J102" s="264"/>
      <c r="K102" s="264"/>
      <c r="L102" s="264"/>
      <c r="M102" s="264"/>
      <c r="N102" s="264"/>
      <c r="O102" s="264"/>
      <c r="P102" s="264"/>
      <c r="Q102" s="264"/>
      <c r="R102" s="34"/>
      <c r="S102" s="34"/>
      <c r="T102" s="34"/>
      <c r="U102" s="34"/>
      <c r="V102" s="34"/>
      <c r="W102" s="34"/>
      <c r="X102" s="34"/>
      <c r="Y102" s="34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  <c r="AJ102" s="265"/>
      <c r="AK102" s="265"/>
      <c r="AL102" s="265"/>
      <c r="AM102" s="34"/>
    </row>
    <row r="103" spans="2:39" s="149" customFormat="1" ht="15.75">
      <c r="B103" s="34"/>
      <c r="C103" s="149" t="s">
        <v>65</v>
      </c>
      <c r="D103" s="154"/>
      <c r="E103" s="154"/>
      <c r="F103" s="154"/>
      <c r="G103" s="154"/>
      <c r="H103" s="154"/>
      <c r="I103" s="263"/>
      <c r="J103" s="264"/>
      <c r="K103" s="264"/>
      <c r="L103" s="264"/>
      <c r="M103" s="264"/>
      <c r="N103" s="264"/>
      <c r="O103" s="264"/>
      <c r="P103" s="264"/>
      <c r="Q103" s="264"/>
      <c r="R103" s="34"/>
      <c r="S103" s="34"/>
      <c r="T103" s="34"/>
      <c r="U103" s="34"/>
      <c r="V103" s="34"/>
      <c r="W103" s="34"/>
      <c r="X103" s="34"/>
      <c r="Y103" s="34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34"/>
    </row>
    <row r="104" spans="2:41" s="149" customFormat="1" ht="14.25">
      <c r="B104" s="266"/>
      <c r="C104" s="350" t="s">
        <v>70</v>
      </c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50"/>
      <c r="AM104" s="350"/>
      <c r="AN104" s="350"/>
      <c r="AO104" s="350"/>
    </row>
    <row r="105" spans="2:3" s="149" customFormat="1" ht="14.25">
      <c r="B105" s="266"/>
      <c r="C105" s="149" t="s">
        <v>66</v>
      </c>
    </row>
    <row r="106" spans="2:49" s="149" customFormat="1" ht="16.5">
      <c r="B106" s="266"/>
      <c r="C106" s="149" t="s">
        <v>67</v>
      </c>
      <c r="AH106" s="351"/>
      <c r="AI106" s="352"/>
      <c r="AJ106" s="352"/>
      <c r="AL106" s="352"/>
      <c r="AM106" s="352"/>
      <c r="AN106" s="352"/>
      <c r="AP106" s="267"/>
      <c r="AQ106" s="159"/>
      <c r="AR106" s="353"/>
      <c r="AS106" s="354"/>
      <c r="AT106" s="354"/>
      <c r="AV106" s="354"/>
      <c r="AW106" s="354"/>
    </row>
    <row r="107" spans="2:44" s="149" customFormat="1" ht="16.5">
      <c r="B107" s="266"/>
      <c r="C107" s="149" t="s">
        <v>110</v>
      </c>
      <c r="AH107" s="157"/>
      <c r="AI107" s="158"/>
      <c r="AJ107" s="158"/>
      <c r="AL107" s="158"/>
      <c r="AM107" s="158"/>
      <c r="AN107" s="158"/>
      <c r="AP107" s="267"/>
      <c r="AQ107" s="159"/>
      <c r="AR107" s="159"/>
    </row>
    <row r="108" spans="2:49" s="149" customFormat="1" ht="13.5" customHeight="1">
      <c r="B108" s="266"/>
      <c r="C108" s="355" t="s">
        <v>122</v>
      </c>
      <c r="D108" s="356"/>
      <c r="E108" s="356"/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</row>
    <row r="109" spans="3:49" ht="52.5" customHeight="1">
      <c r="C109" s="359" t="s">
        <v>109</v>
      </c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</row>
    <row r="110" spans="32:37" ht="14.25">
      <c r="AF110" s="357"/>
      <c r="AG110" s="358"/>
      <c r="AH110" s="358"/>
      <c r="AJ110" s="358"/>
      <c r="AK110" s="358"/>
    </row>
    <row r="111" spans="32:37" ht="14.25">
      <c r="AF111" s="357"/>
      <c r="AG111" s="358"/>
      <c r="AH111" s="358"/>
      <c r="AJ111" s="358"/>
      <c r="AK111" s="358"/>
    </row>
    <row r="112" spans="32:37" ht="14.25">
      <c r="AF112" s="357"/>
      <c r="AG112" s="358"/>
      <c r="AH112" s="358"/>
      <c r="AJ112" s="358"/>
      <c r="AK112" s="358"/>
    </row>
    <row r="113" spans="33:37" ht="16.5">
      <c r="AG113" s="162"/>
      <c r="AH113" s="160"/>
      <c r="AJ113" s="358"/>
      <c r="AK113" s="358"/>
    </row>
    <row r="114" spans="33:37" ht="15">
      <c r="AG114" s="162"/>
      <c r="AH114" s="163"/>
      <c r="AJ114" s="358"/>
      <c r="AK114" s="358"/>
    </row>
  </sheetData>
  <sheetProtection/>
  <mergeCells count="76">
    <mergeCell ref="AF111:AH111"/>
    <mergeCell ref="AJ111:AK111"/>
    <mergeCell ref="AF112:AH112"/>
    <mergeCell ref="AJ112:AK112"/>
    <mergeCell ref="AJ113:AK113"/>
    <mergeCell ref="AJ114:AK114"/>
    <mergeCell ref="AH106:AJ106"/>
    <mergeCell ref="AL106:AN106"/>
    <mergeCell ref="AR106:AT106"/>
    <mergeCell ref="AV106:AW106"/>
    <mergeCell ref="C108:AW108"/>
    <mergeCell ref="AF110:AH110"/>
    <mergeCell ref="AJ110:AK110"/>
    <mergeCell ref="C109:V109"/>
    <mergeCell ref="B99:O99"/>
    <mergeCell ref="Y99:AJ99"/>
    <mergeCell ref="B100:H100"/>
    <mergeCell ref="I100:O100"/>
    <mergeCell ref="Y100:AJ100"/>
    <mergeCell ref="C104:AO104"/>
    <mergeCell ref="K56:Q56"/>
    <mergeCell ref="R56:X56"/>
    <mergeCell ref="Y56:AE56"/>
    <mergeCell ref="B61:C61"/>
    <mergeCell ref="BA9:BG9"/>
    <mergeCell ref="BA10:BG10"/>
    <mergeCell ref="B45:BG45"/>
    <mergeCell ref="BA56:BG56"/>
    <mergeCell ref="B54:C54"/>
    <mergeCell ref="AM10:AS10"/>
    <mergeCell ref="AT63:AZ63"/>
    <mergeCell ref="B62:C62"/>
    <mergeCell ref="E62:AS62"/>
    <mergeCell ref="B55:C55"/>
    <mergeCell ref="B56:J56"/>
    <mergeCell ref="AT62:BG62"/>
    <mergeCell ref="BA63:BG63"/>
    <mergeCell ref="AF56:AL56"/>
    <mergeCell ref="AM56:AS56"/>
    <mergeCell ref="AT56:AZ56"/>
    <mergeCell ref="B9:B11"/>
    <mergeCell ref="C9:C11"/>
    <mergeCell ref="D9:D11"/>
    <mergeCell ref="B64:C64"/>
    <mergeCell ref="AM63:AS63"/>
    <mergeCell ref="B63:J63"/>
    <mergeCell ref="K63:Q63"/>
    <mergeCell ref="R63:X63"/>
    <mergeCell ref="Y63:AE63"/>
    <mergeCell ref="AF63:AL63"/>
    <mergeCell ref="B97:C97"/>
    <mergeCell ref="B44:C44"/>
    <mergeCell ref="C1:V1"/>
    <mergeCell ref="AT10:AZ10"/>
    <mergeCell ref="B12:AZ12"/>
    <mergeCell ref="B43:C43"/>
    <mergeCell ref="K10:Q10"/>
    <mergeCell ref="AM9:AZ9"/>
    <mergeCell ref="R10:X10"/>
    <mergeCell ref="Y10:AC10"/>
    <mergeCell ref="D4:J4"/>
    <mergeCell ref="D3:Q3"/>
    <mergeCell ref="AF10:AL10"/>
    <mergeCell ref="AM7:AZ7"/>
    <mergeCell ref="K9:X9"/>
    <mergeCell ref="Y9:AL9"/>
    <mergeCell ref="E9:J9"/>
    <mergeCell ref="E10:E11"/>
    <mergeCell ref="F10:J10"/>
    <mergeCell ref="BA44:BE44"/>
    <mergeCell ref="K44:O44"/>
    <mergeCell ref="R44:V44"/>
    <mergeCell ref="Y44:AC44"/>
    <mergeCell ref="AF44:AJ44"/>
    <mergeCell ref="AM44:AQ44"/>
    <mergeCell ref="AT44:AX44"/>
  </mergeCells>
  <printOptions horizontalCentered="1" verticalCentered="1"/>
  <pageMargins left="0.03937007874015748" right="0.03937007874015748" top="0.15748031496062992" bottom="0.15748031496062992" header="0" footer="0"/>
  <pageSetup fitToHeight="0" fitToWidth="1" horizontalDpi="600" verticalDpi="600" orientation="landscape" paperSize="9" scale="53" r:id="rId1"/>
  <headerFooter>
    <oddFooter>&amp;CStrona &amp;P&amp;Rfiz_chem_ mat_ inz_senat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2019-07-08T10:26:41Z</cp:lastPrinted>
  <dcterms:created xsi:type="dcterms:W3CDTF">2007-12-04T15:57:32Z</dcterms:created>
  <dcterms:modified xsi:type="dcterms:W3CDTF">2019-07-08T10:29:16Z</dcterms:modified>
  <cp:category/>
  <cp:version/>
  <cp:contentType/>
  <cp:contentStatus/>
</cp:coreProperties>
</file>