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65" windowWidth="25605" windowHeight="14475" tabRatio="260" activeTab="0"/>
  </bookViews>
  <sheets>
    <sheet name="Kognitywistyka I stopnia" sheetId="1" r:id="rId1"/>
    <sheet name="Arkusz2" sheetId="2" state="hidden" r:id="rId2"/>
    <sheet name="Arkusz3" sheetId="3" state="hidden" r:id="rId3"/>
  </sheets>
  <definedNames>
    <definedName name="_xlnm.Print_Area" localSheetId="0">'Kognitywistyka I stopnia'!$A$1:$AY$109</definedName>
  </definedNames>
  <calcPr fullCalcOnLoad="1"/>
</workbook>
</file>

<file path=xl/sharedStrings.xml><?xml version="1.0" encoding="utf-8"?>
<sst xmlns="http://schemas.openxmlformats.org/spreadsheetml/2006/main" count="276" uniqueCount="134">
  <si>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</si>
  <si>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</si>
  <si>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</si>
  <si>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</si>
  <si>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</si>
  <si>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</si>
  <si>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</si>
  <si>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</si>
  <si>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</si>
  <si>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</si>
  <si>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</si>
  <si>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</si>
  <si>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</si>
  <si>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</si>
  <si>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</si>
  <si>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</si>
  <si>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</si>
  <si>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</si>
  <si>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</si>
  <si>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</si>
  <si>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</si>
  <si>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</si>
  <si>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</si>
  <si>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</si>
  <si>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>Punkty ECTS w semestrze/godziny w semestrze</t>
  </si>
  <si>
    <t>Nazwa modułu (przedmiotu)*</t>
  </si>
  <si>
    <t>Symbole: WY-wykład, CA-ćwiczenia, LB-laboratorium, KW-konwersatorium, SM-seminarium</t>
  </si>
  <si>
    <t>Legenda:</t>
  </si>
  <si>
    <t>Program studiów umożliwia wybór modułów zajęć za co najmniej 30% punktów ECTS</t>
  </si>
  <si>
    <t>IT</t>
  </si>
  <si>
    <t>Prawo autorskie i ochrona własności intelektualnej</t>
  </si>
  <si>
    <t>E</t>
  </si>
  <si>
    <t>zo</t>
  </si>
  <si>
    <t>język angielski (lektorat)</t>
  </si>
  <si>
    <t>Wstęp do psychologii poznawczej</t>
  </si>
  <si>
    <t>IT Extended</t>
  </si>
  <si>
    <t>Relacyjne bazy danych</t>
  </si>
  <si>
    <t>Grafika komputerowa</t>
  </si>
  <si>
    <t>Elements of Computer Networks</t>
  </si>
  <si>
    <t>Tworzenie stron internetowych</t>
  </si>
  <si>
    <t>Razem wybieralne</t>
  </si>
  <si>
    <t>Podstawy sztucznej inteligencji</t>
  </si>
  <si>
    <t>Translatorium tekstów kognitywistycznych</t>
  </si>
  <si>
    <t>WF</t>
  </si>
  <si>
    <t>Psychologia uczenia się</t>
  </si>
  <si>
    <t>Symulatory umysłu</t>
  </si>
  <si>
    <t>Neuronauka poznawcza</t>
  </si>
  <si>
    <t>Uczenie sztucznych układów neuropodobnych</t>
  </si>
  <si>
    <t>Elementy robotyki</t>
  </si>
  <si>
    <t>Methods of AI</t>
  </si>
  <si>
    <t>Statystyka</t>
  </si>
  <si>
    <t>Metody neuroinformatyki</t>
  </si>
  <si>
    <t>Sztuczne układy neuropodobne</t>
  </si>
  <si>
    <t>Design - P</t>
  </si>
  <si>
    <t>Media - P</t>
  </si>
  <si>
    <t>Filozofia dla kognitywistów - BN</t>
  </si>
  <si>
    <t>Introduction to Cognitive Science - BN</t>
  </si>
  <si>
    <t>Logika - BN</t>
  </si>
  <si>
    <t>Language and Cognition - BN</t>
  </si>
  <si>
    <t>Metodologia nauk - BN</t>
  </si>
  <si>
    <t>Philosophy of Mind - BN</t>
  </si>
  <si>
    <t>Cognitive Semiotics - BN</t>
  </si>
  <si>
    <t>Struktura materii - BN</t>
  </si>
  <si>
    <t>Problemy samowiedzy - BN</t>
  </si>
  <si>
    <t>Epistemologia - BN</t>
  </si>
  <si>
    <t>Człowiek-poznanie-kultura - BN</t>
  </si>
  <si>
    <t>Elementy kognitywistyki: język naturalny - BN</t>
  </si>
  <si>
    <t>Percepcja wizualna - BN</t>
  </si>
  <si>
    <t>Social Cognition - BN</t>
  </si>
  <si>
    <t>Poznanie i działanie - BN</t>
  </si>
  <si>
    <t>Teorie informacji - BN</t>
  </si>
  <si>
    <t>Problematyka reprezentacji mentalnych - BN</t>
  </si>
  <si>
    <t>Rozszerzone systemy poznawcze - BN</t>
  </si>
  <si>
    <t>Biomedyczne podstawy zachowań - BN</t>
  </si>
  <si>
    <t>Wybrane zagadnienia psychologii poznawczej - BN</t>
  </si>
  <si>
    <t>Perception and action - BN</t>
  </si>
  <si>
    <t>Etnografia kognitywna - BN</t>
  </si>
  <si>
    <t>Cognitive Modeling - BN</t>
  </si>
  <si>
    <t>Metody badań psychologicznych - BN</t>
  </si>
  <si>
    <t>Seminarium licencjackie - BN</t>
  </si>
  <si>
    <t>Cognitive Linguistics - BN</t>
  </si>
  <si>
    <t>Komunikacja i poznanie - BN</t>
  </si>
  <si>
    <t>Language of Persuasion - BN</t>
  </si>
  <si>
    <t>Kulturowe reprezentacje świata - BN</t>
  </si>
  <si>
    <t>Analizy semiotyczne - BN</t>
  </si>
  <si>
    <t>Semiotyka nowych mediów - BN</t>
  </si>
  <si>
    <t>---</t>
  </si>
  <si>
    <t>studia I stopnia</t>
  </si>
  <si>
    <t>ogólnoakademicki</t>
  </si>
  <si>
    <t>stacjonarne</t>
  </si>
  <si>
    <t xml:space="preserve">zo- zaliczenie z oceną </t>
  </si>
  <si>
    <t>KOGNITYWISTYKA</t>
  </si>
  <si>
    <t>Zajęcia ogólnouniwersyteckie lub na innym kierunku **)</t>
  </si>
  <si>
    <t>Warsztaty krytycznego myślenia - BN</t>
  </si>
  <si>
    <t>Elementy kognitywistyki: rozwiązywanie problemów - BN</t>
  </si>
  <si>
    <t>Przedmioty rozszerzające - I semestr (jeden do wyboru, 3 ECTS)</t>
  </si>
  <si>
    <t>Blok IT - 2 kursy do wyboru: 1 w sem. II i 1 w sem. VI, 8 ECTS *)</t>
  </si>
  <si>
    <t>Blok poznanie i wiedza: 2 kursy do wyboru: 1 w sem. II i 1 w sem. VI, 8 ECTS *)</t>
  </si>
  <si>
    <t>Blok język i działanie: 2 kursy do wyboru: 1 w sem. III i 1 w sem. V, 8 ECTS *)</t>
  </si>
  <si>
    <t>Blok psychologia i neuronauka: 2 kursy do wyboru: 1 w sem. III i 1 w sem. V, 8 ECTS *)</t>
  </si>
  <si>
    <t>Blok AI: 2 kursy do wyboru: 1 w sem. IV i 1 w sem. VI, 8 ECTS *)</t>
  </si>
  <si>
    <t xml:space="preserve">Kursy praktyczne: jeden do wyboru w sem. VI, 3 ECTS </t>
  </si>
  <si>
    <t>Big Data - P</t>
  </si>
  <si>
    <t>BN - zajęcia związane z prowadzonymi przez jednostkę badaniami naukowymi - konieczność oznaczenia tylko w przypadku kierunków o profilu ogólnoakademickim</t>
  </si>
  <si>
    <t>B/B1 - blok modułów (przedmiotów) wybieralnych/fakultatywnych m.in. specjalnościowych, wykłaów ogólnouniwerysteckich</t>
  </si>
  <si>
    <t>Wyszukiwanie informacji i praca grupowa</t>
  </si>
  <si>
    <t>Komunikacja i wizualizacja danych</t>
  </si>
  <si>
    <t>Academic Writing</t>
  </si>
  <si>
    <t>Znaki i kody komunikacji - BN</t>
  </si>
  <si>
    <t>Evolutionary psychology  - BN</t>
  </si>
  <si>
    <t>Logika w zastosowaniach</t>
  </si>
  <si>
    <t>Plan studiów obowiązujący od roku akademickiego 2019/20</t>
  </si>
  <si>
    <t>**) zajęcia na kierunku filozofia. W planie w siatce semestralnej nie wykazano godzin w powiązaniu z typem zajęć. Wynika to z faktu, że studenci kognitywistyki mogą wybrać zajęcia prowadzone w dowolnej formie na innych kierunkach. Godziny (po 30 w sem. II i III) zostały doliczone w podsumowaniu - wiersz 96</t>
  </si>
  <si>
    <t>AI Programming II</t>
  </si>
  <si>
    <t>kursy w ramach dyscypliny informatyka</t>
  </si>
  <si>
    <t>kursy w ramach dyscypliny psychologia</t>
  </si>
  <si>
    <t>przedmioty w ramach dyscypliny wiodącej (filozofia) (kolor zielony tła)</t>
  </si>
  <si>
    <t>Razem obowiązkowe+wybieralne</t>
  </si>
  <si>
    <t>Punkty ECTS/godziny w roku</t>
  </si>
  <si>
    <t>AI Programming I: LISP - BN</t>
  </si>
  <si>
    <t>Data Mining</t>
  </si>
  <si>
    <t>Blok logika i metodologie: 2 kursy do wyboru: po jednym w semestrach  IV i VI, 8 ECTS *)</t>
  </si>
  <si>
    <t>UWAGA: w przypadku zajęć na innym kierunku (III, IV sem.) nie wykazano formy odbywania zajęć. Liczba godzin (2*30) jwst doliczona w komórkach podsumowujących: C92, C93, X95, X94, AE 94</t>
  </si>
  <si>
    <t>Uczenie maszynowe</t>
  </si>
  <si>
    <t>Programming for Beginners</t>
  </si>
  <si>
    <r>
      <t xml:space="preserve">*) w toku studiów student wybiera dwa </t>
    </r>
    <r>
      <rPr>
        <b/>
        <sz val="11"/>
        <color indexed="8"/>
        <rFont val="Czcionka tekstu podstawowego"/>
        <family val="0"/>
      </rPr>
      <t>różne</t>
    </r>
    <r>
      <rPr>
        <sz val="11"/>
        <color indexed="8"/>
        <rFont val="Czcionka tekstu podstawowego"/>
        <family val="2"/>
      </rPr>
      <t xml:space="preserve"> przedmioty; tj. np. przedmiotu wybranego w semestrze II nie można wybrać ponownie w semestrze VI. Dotyczy to wszystkich przedmiotów wybieralnych w blokach: IT, poznanie i wiedza, język i działanie, psychologia i neuronauka, sztuczna inteligencja, logika i metodologie</t>
    </r>
  </si>
  <si>
    <t>96 ECTS</t>
  </si>
  <si>
    <t>44 ECTS</t>
  </si>
  <si>
    <t>kursy w ramach dyscypliny językoznawstwo</t>
  </si>
  <si>
    <t>14 ECTS</t>
  </si>
  <si>
    <t>26 ECTS</t>
  </si>
  <si>
    <t>Zatwierdzony na posiedzeniu Senatu UMCS w Lublinie  w dniu:</t>
  </si>
  <si>
    <t>29 maja 2019 roku</t>
  </si>
  <si>
    <t>Załącznik nr 4 do Uchwały Senatu Nr XXIV-27.20/19 z dnia 29 maja 2019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</si>
</sst>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</numFmts>
  <fonts count="51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40" xfId="0" applyFont="1" applyFill="1" applyBorder="1" applyAlignment="1">
      <alignment horizontal="center" vertical="center" wrapText="1"/>
    </xf>
    <xf numFmtId="0" fontId="10" fillId="32" borderId="41" xfId="0" applyFont="1" applyFill="1" applyBorder="1" applyAlignment="1">
      <alignment horizontal="center" vertical="center" wrapText="1"/>
    </xf>
    <xf numFmtId="0" fontId="10" fillId="32" borderId="42" xfId="0" applyFont="1" applyFill="1" applyBorder="1" applyAlignment="1">
      <alignment horizontal="center" vertical="center" wrapText="1"/>
    </xf>
    <xf numFmtId="0" fontId="10" fillId="32" borderId="43" xfId="0" applyFont="1" applyFill="1" applyBorder="1" applyAlignment="1">
      <alignment horizontal="center" vertical="center" wrapText="1"/>
    </xf>
    <xf numFmtId="0" fontId="10" fillId="32" borderId="44" xfId="0" applyFont="1" applyFill="1" applyBorder="1" applyAlignment="1">
      <alignment horizontal="center" vertical="center" wrapText="1"/>
    </xf>
    <xf numFmtId="0" fontId="10" fillId="32" borderId="45" xfId="0" applyFont="1" applyFill="1" applyBorder="1" applyAlignment="1">
      <alignment horizontal="center" vertical="center" wrapText="1"/>
    </xf>
    <xf numFmtId="0" fontId="10" fillId="32" borderId="44" xfId="0" applyFont="1" applyFill="1" applyBorder="1" applyAlignment="1">
      <alignment horizontal="center" vertical="center" textRotation="90" wrapText="1"/>
    </xf>
    <xf numFmtId="0" fontId="10" fillId="32" borderId="46" xfId="0" applyFont="1" applyFill="1" applyBorder="1" applyAlignment="1">
      <alignment horizontal="center" vertical="center" textRotation="90" wrapText="1"/>
    </xf>
    <xf numFmtId="0" fontId="10" fillId="32" borderId="47" xfId="0" applyFont="1" applyFill="1" applyBorder="1" applyAlignment="1">
      <alignment horizontal="center" vertical="center" textRotation="90" wrapText="1"/>
    </xf>
    <xf numFmtId="0" fontId="10" fillId="32" borderId="4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1" fontId="10" fillId="33" borderId="53" xfId="0" applyNumberFormat="1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9" fillId="32" borderId="54" xfId="0" applyFont="1" applyFill="1" applyBorder="1" applyAlignment="1">
      <alignment horizontal="center" vertical="center" wrapText="1"/>
    </xf>
    <xf numFmtId="0" fontId="11" fillId="32" borderId="53" xfId="0" applyFont="1" applyFill="1" applyBorder="1" applyAlignment="1">
      <alignment horizontal="center" vertical="center" wrapText="1"/>
    </xf>
    <xf numFmtId="0" fontId="10" fillId="32" borderId="53" xfId="0" applyFont="1" applyFill="1" applyBorder="1" applyAlignment="1">
      <alignment horizontal="center" vertical="center" wrapText="1"/>
    </xf>
    <xf numFmtId="0" fontId="13" fillId="32" borderId="53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11" fillId="35" borderId="37" xfId="0" applyFont="1" applyFill="1" applyBorder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1" fontId="11" fillId="32" borderId="53" xfId="0" applyNumberFormat="1" applyFont="1" applyFill="1" applyBorder="1" applyAlignment="1">
      <alignment horizontal="center" vertical="center" wrapText="1"/>
    </xf>
    <xf numFmtId="0" fontId="10" fillId="37" borderId="60" xfId="0" applyFont="1" applyFill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11" fillId="38" borderId="11" xfId="0" applyFont="1" applyFill="1" applyBorder="1" applyAlignment="1">
      <alignment vertical="center" wrapText="1"/>
    </xf>
    <xf numFmtId="0" fontId="10" fillId="38" borderId="11" xfId="0" applyFont="1" applyFill="1" applyBorder="1" applyAlignment="1">
      <alignment vertical="center" wrapText="1"/>
    </xf>
    <xf numFmtId="0" fontId="11" fillId="38" borderId="33" xfId="0" applyFont="1" applyFill="1" applyBorder="1" applyAlignment="1">
      <alignment vertical="center" wrapText="1"/>
    </xf>
    <xf numFmtId="0" fontId="11" fillId="38" borderId="14" xfId="0" applyFont="1" applyFill="1" applyBorder="1" applyAlignment="1">
      <alignment vertical="center" wrapText="1"/>
    </xf>
    <xf numFmtId="0" fontId="11" fillId="38" borderId="26" xfId="0" applyFont="1" applyFill="1" applyBorder="1" applyAlignment="1">
      <alignment vertical="center" wrapText="1"/>
    </xf>
    <xf numFmtId="0" fontId="11" fillId="38" borderId="15" xfId="0" applyFont="1" applyFill="1" applyBorder="1" applyAlignment="1">
      <alignment vertical="center" wrapText="1"/>
    </xf>
    <xf numFmtId="0" fontId="10" fillId="38" borderId="0" xfId="0" applyFont="1" applyFill="1" applyAlignment="1">
      <alignment vertical="center" wrapText="1"/>
    </xf>
    <xf numFmtId="0" fontId="11" fillId="38" borderId="29" xfId="0" applyFont="1" applyFill="1" applyBorder="1" applyAlignment="1">
      <alignment vertical="center" wrapText="1"/>
    </xf>
    <xf numFmtId="0" fontId="9" fillId="0" borderId="61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38" borderId="0" xfId="0" applyFont="1" applyFill="1" applyAlignment="1">
      <alignment vertical="center" wrapText="1"/>
    </xf>
    <xf numFmtId="0" fontId="0" fillId="38" borderId="0" xfId="0" applyFill="1" applyAlignment="1">
      <alignment horizontal="center" vertical="center" wrapText="1"/>
    </xf>
    <xf numFmtId="10" fontId="0" fillId="38" borderId="0" xfId="0" applyNumberForma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39" borderId="60" xfId="0" applyFont="1" applyFill="1" applyBorder="1" applyAlignment="1">
      <alignment horizontal="center" vertical="center" wrapText="1"/>
    </xf>
    <xf numFmtId="0" fontId="10" fillId="39" borderId="43" xfId="0" applyFont="1" applyFill="1" applyBorder="1" applyAlignment="1">
      <alignment horizontal="center" vertical="center" wrapText="1"/>
    </xf>
    <xf numFmtId="0" fontId="10" fillId="39" borderId="62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0" fontId="10" fillId="37" borderId="46" xfId="0" applyFont="1" applyFill="1" applyBorder="1" applyAlignment="1">
      <alignment horizontal="center" vertical="center" wrapText="1"/>
    </xf>
    <xf numFmtId="0" fontId="10" fillId="40" borderId="63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10" fillId="41" borderId="64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 wrapText="1"/>
    </xf>
    <xf numFmtId="0" fontId="9" fillId="41" borderId="30" xfId="0" applyFont="1" applyFill="1" applyBorder="1" applyAlignment="1">
      <alignment horizontal="center" vertical="center" wrapText="1"/>
    </xf>
    <xf numFmtId="0" fontId="13" fillId="32" borderId="65" xfId="0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 wrapText="1"/>
    </xf>
    <xf numFmtId="0" fontId="10" fillId="11" borderId="64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10" fillId="11" borderId="30" xfId="0" applyFont="1" applyFill="1" applyBorder="1" applyAlignment="1">
      <alignment horizontal="center" vertical="center" wrapText="1"/>
    </xf>
    <xf numFmtId="0" fontId="13" fillId="32" borderId="43" xfId="0" applyFont="1" applyFill="1" applyBorder="1" applyAlignment="1">
      <alignment horizontal="center" vertical="center" wrapText="1"/>
    </xf>
    <xf numFmtId="0" fontId="13" fillId="32" borderId="5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42" borderId="65" xfId="0" applyFont="1" applyFill="1" applyBorder="1" applyAlignment="1">
      <alignment horizontal="center" vertical="center" wrapText="1"/>
    </xf>
    <xf numFmtId="0" fontId="10" fillId="42" borderId="43" xfId="0" applyFont="1" applyFill="1" applyBorder="1" applyAlignment="1">
      <alignment horizontal="center" vertical="center" wrapText="1"/>
    </xf>
    <xf numFmtId="0" fontId="10" fillId="42" borderId="46" xfId="0" applyFont="1" applyFill="1" applyBorder="1" applyAlignment="1">
      <alignment horizontal="center" vertical="center" wrapText="1"/>
    </xf>
    <xf numFmtId="0" fontId="10" fillId="32" borderId="65" xfId="0" applyFont="1" applyFill="1" applyBorder="1" applyAlignment="1">
      <alignment horizontal="center" vertical="center" wrapText="1"/>
    </xf>
    <xf numFmtId="0" fontId="10" fillId="32" borderId="46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left" vertical="center" wrapText="1"/>
    </xf>
    <xf numFmtId="0" fontId="10" fillId="33" borderId="66" xfId="0" applyFont="1" applyFill="1" applyBorder="1" applyAlignment="1">
      <alignment horizontal="left" vertical="center" wrapText="1"/>
    </xf>
    <xf numFmtId="0" fontId="10" fillId="33" borderId="46" xfId="0" applyFont="1" applyFill="1" applyBorder="1" applyAlignment="1">
      <alignment horizontal="left" vertical="center" wrapText="1"/>
    </xf>
    <xf numFmtId="0" fontId="10" fillId="32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 wrapText="1"/>
    </xf>
    <xf numFmtId="0" fontId="10" fillId="43" borderId="64" xfId="0" applyFont="1" applyFill="1" applyBorder="1" applyAlignment="1">
      <alignment horizontal="center" vertical="center" wrapText="1"/>
    </xf>
    <xf numFmtId="0" fontId="10" fillId="43" borderId="0" xfId="0" applyFont="1" applyFill="1" applyBorder="1" applyAlignment="1">
      <alignment horizontal="center" vertical="center" wrapText="1"/>
    </xf>
    <xf numFmtId="0" fontId="10" fillId="43" borderId="30" xfId="0" applyFont="1" applyFill="1" applyBorder="1" applyAlignment="1">
      <alignment horizontal="center" vertical="center" wrapText="1"/>
    </xf>
    <xf numFmtId="0" fontId="10" fillId="44" borderId="64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 vertical="center" wrapText="1"/>
    </xf>
    <xf numFmtId="0" fontId="10" fillId="44" borderId="30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45" borderId="64" xfId="0" applyFont="1" applyFill="1" applyBorder="1" applyAlignment="1">
      <alignment horizontal="center" vertical="center" wrapText="1"/>
    </xf>
    <xf numFmtId="0" fontId="10" fillId="45" borderId="0" xfId="0" applyFont="1" applyFill="1" applyBorder="1" applyAlignment="1">
      <alignment horizontal="center" vertical="center" wrapText="1"/>
    </xf>
    <xf numFmtId="0" fontId="10" fillId="45" borderId="30" xfId="0" applyFont="1" applyFill="1" applyBorder="1" applyAlignment="1">
      <alignment horizontal="center" vertical="center" wrapText="1"/>
    </xf>
    <xf numFmtId="0" fontId="10" fillId="32" borderId="68" xfId="0" applyFont="1" applyFill="1" applyBorder="1" applyAlignment="1">
      <alignment horizontal="center" vertical="center" wrapText="1"/>
    </xf>
    <xf numFmtId="0" fontId="10" fillId="32" borderId="67" xfId="0" applyFont="1" applyFill="1" applyBorder="1" applyAlignment="1">
      <alignment horizontal="center" vertical="center" wrapText="1"/>
    </xf>
    <xf numFmtId="0" fontId="10" fillId="32" borderId="6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0" fillId="33" borderId="44" xfId="0" applyFont="1" applyFill="1" applyBorder="1" applyAlignment="1">
      <alignment horizontal="left" vertical="center" wrapText="1"/>
    </xf>
    <xf numFmtId="49" fontId="0" fillId="0" borderId="70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0" fillId="37" borderId="71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textRotation="90" wrapText="1"/>
    </xf>
    <xf numFmtId="0" fontId="11" fillId="32" borderId="70" xfId="0" applyFont="1" applyFill="1" applyBorder="1" applyAlignment="1">
      <alignment horizontal="center" vertical="center" textRotation="90" wrapText="1"/>
    </xf>
    <xf numFmtId="0" fontId="10" fillId="32" borderId="50" xfId="0" applyFont="1" applyFill="1" applyBorder="1" applyAlignment="1">
      <alignment horizontal="center" vertical="center" wrapText="1"/>
    </xf>
    <xf numFmtId="0" fontId="10" fillId="32" borderId="61" xfId="0" applyFont="1" applyFill="1" applyBorder="1" applyAlignment="1">
      <alignment horizontal="center" vertical="center" wrapText="1"/>
    </xf>
    <xf numFmtId="0" fontId="10" fillId="32" borderId="72" xfId="0" applyFont="1" applyFill="1" applyBorder="1" applyAlignment="1">
      <alignment horizontal="center" vertical="center" wrapText="1"/>
    </xf>
    <xf numFmtId="0" fontId="10" fillId="32" borderId="73" xfId="0" applyFont="1" applyFill="1" applyBorder="1" applyAlignment="1">
      <alignment horizontal="center" vertical="center" wrapText="1"/>
    </xf>
    <xf numFmtId="0" fontId="10" fillId="32" borderId="74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textRotation="90" wrapText="1"/>
    </xf>
    <xf numFmtId="0" fontId="10" fillId="32" borderId="13" xfId="0" applyFont="1" applyFill="1" applyBorder="1" applyAlignment="1">
      <alignment horizontal="center" vertical="center" textRotation="90" wrapText="1"/>
    </xf>
    <xf numFmtId="0" fontId="10" fillId="32" borderId="55" xfId="0" applyFont="1" applyFill="1" applyBorder="1" applyAlignment="1">
      <alignment horizontal="center" vertical="center" textRotation="90" wrapText="1"/>
    </xf>
    <xf numFmtId="0" fontId="10" fillId="32" borderId="34" xfId="0" applyFont="1" applyFill="1" applyBorder="1" applyAlignment="1">
      <alignment horizontal="center" vertical="center" wrapText="1"/>
    </xf>
    <xf numFmtId="0" fontId="6" fillId="0" borderId="75" xfId="44" applyFont="1" applyBorder="1" applyAlignment="1">
      <alignment horizontal="center" wrapText="1"/>
      <protection/>
    </xf>
    <xf numFmtId="0" fontId="6" fillId="0" borderId="76" xfId="44" applyFont="1" applyBorder="1" applyAlignment="1">
      <alignment horizontal="center" wrapText="1"/>
      <protection/>
    </xf>
    <xf numFmtId="0" fontId="6" fillId="0" borderId="77" xfId="44" applyFont="1" applyBorder="1" applyAlignment="1">
      <alignment horizontal="center" wrapText="1"/>
      <protection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0"/>
  <sheetViews>
    <sheetView tabSelected="1" zoomScale="85" zoomScaleNormal="85" zoomScaleSheetLayoutView="85" zoomScalePageLayoutView="0" workbookViewId="0" topLeftCell="A1">
      <pane xSplit="2" ySplit="11" topLeftCell="C9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59" sqref="A59:AY110"/>
    </sheetView>
  </sheetViews>
  <sheetFormatPr defaultColWidth="8.796875" defaultRowHeight="14.25"/>
  <cols>
    <col min="1" max="1" width="4.8984375" style="57" customWidth="1"/>
    <col min="2" max="2" width="38" style="69" customWidth="1"/>
    <col min="3" max="3" width="6.59765625" style="57" customWidth="1"/>
    <col min="4" max="4" width="8.59765625" style="57" customWidth="1"/>
    <col min="5" max="5" width="5.09765625" style="57" customWidth="1"/>
    <col min="6" max="6" width="4.8984375" style="57" customWidth="1"/>
    <col min="7" max="7" width="5.09765625" style="57" customWidth="1"/>
    <col min="8" max="8" width="4.59765625" style="57" customWidth="1"/>
    <col min="9" max="9" width="5.09765625" style="57" customWidth="1"/>
    <col min="10" max="10" width="4" style="57" customWidth="1"/>
    <col min="11" max="11" width="4.09765625" style="57" customWidth="1"/>
    <col min="12" max="13" width="3.09765625" style="57" customWidth="1"/>
    <col min="14" max="16" width="3.5" style="57" customWidth="1"/>
    <col min="17" max="17" width="3.8984375" style="57" customWidth="1"/>
    <col min="18" max="19" width="3.09765625" style="57" customWidth="1"/>
    <col min="20" max="20" width="4.3984375" style="57" customWidth="1"/>
    <col min="21" max="23" width="3.59765625" style="57" customWidth="1"/>
    <col min="24" max="24" width="4" style="57" customWidth="1"/>
    <col min="25" max="26" width="3.09765625" style="57" customWidth="1"/>
    <col min="27" max="27" width="4.09765625" style="57" customWidth="1"/>
    <col min="28" max="30" width="3.59765625" style="57" customWidth="1"/>
    <col min="31" max="31" width="3.09765625" style="57" customWidth="1"/>
    <col min="32" max="33" width="3.59765625" style="57" customWidth="1"/>
    <col min="34" max="34" width="3.09765625" style="57" customWidth="1"/>
    <col min="35" max="37" width="4" style="57" customWidth="1"/>
    <col min="38" max="38" width="3.59765625" style="57" customWidth="1"/>
    <col min="39" max="41" width="3.09765625" style="57" customWidth="1"/>
    <col min="42" max="44" width="4" style="57" customWidth="1"/>
    <col min="45" max="45" width="3.59765625" style="57" customWidth="1"/>
    <col min="46" max="50" width="3.09765625" style="57" customWidth="1"/>
    <col min="51" max="51" width="5" style="57" bestFit="1" customWidth="1"/>
    <col min="52" max="62" width="9" style="57" customWidth="1"/>
    <col min="63" max="16384" width="9" style="14" customWidth="1"/>
  </cols>
  <sheetData>
    <row r="1" spans="2:31" ht="15.75">
      <c r="B1" s="185" t="s">
        <v>111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5"/>
      <c r="W1" s="15"/>
      <c r="X1" s="16"/>
      <c r="Y1" s="16"/>
      <c r="Z1" s="16"/>
      <c r="AA1" s="16"/>
      <c r="AB1" s="16"/>
      <c r="AC1" s="16"/>
      <c r="AD1" s="16"/>
      <c r="AE1" s="16"/>
    </row>
    <row r="2" spans="2:55" ht="24" customHeight="1">
      <c r="B2" s="9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204" t="s">
        <v>133</v>
      </c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14"/>
      <c r="AV2" s="14"/>
      <c r="AW2" s="14"/>
      <c r="AX2" s="14"/>
      <c r="AY2" s="14"/>
      <c r="AZ2" s="14"/>
      <c r="BA2" s="14"/>
      <c r="BB2" s="14"/>
      <c r="BC2" s="14"/>
    </row>
    <row r="3" spans="1:51" ht="15">
      <c r="A3" s="18"/>
      <c r="B3" s="97" t="s">
        <v>13</v>
      </c>
      <c r="C3" s="180" t="s">
        <v>91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</row>
    <row r="4" spans="1:51" ht="15.75" customHeight="1">
      <c r="A4" s="58"/>
      <c r="B4" s="97" t="s">
        <v>14</v>
      </c>
      <c r="C4" s="173" t="s">
        <v>86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</row>
    <row r="5" spans="1:51" ht="15.75" customHeight="1">
      <c r="A5" s="58"/>
      <c r="B5" s="97" t="s">
        <v>15</v>
      </c>
      <c r="C5" s="180" t="s">
        <v>87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</row>
    <row r="6" spans="1:51" ht="14.25">
      <c r="A6" s="18"/>
      <c r="B6" s="97" t="s">
        <v>16</v>
      </c>
      <c r="C6" s="173" t="s">
        <v>88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</row>
    <row r="7" spans="1:51" ht="18.75" thickBot="1">
      <c r="A7" s="18"/>
      <c r="B7" s="98" t="s">
        <v>17</v>
      </c>
      <c r="C7" s="182" t="s">
        <v>89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9"/>
      <c r="Z7" s="19"/>
      <c r="AA7" s="19"/>
      <c r="AB7" s="19"/>
      <c r="AC7" s="19"/>
      <c r="AD7" s="19"/>
      <c r="AE7" s="19"/>
      <c r="AF7" s="1"/>
      <c r="AG7" s="1"/>
      <c r="AH7" s="1"/>
      <c r="AI7" s="1"/>
      <c r="AJ7" s="1"/>
      <c r="AK7" s="1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</row>
    <row r="8" spans="1:51" ht="18.75" customHeight="1" thickBot="1">
      <c r="A8" s="192" t="s">
        <v>0</v>
      </c>
      <c r="B8" s="195" t="s">
        <v>25</v>
      </c>
      <c r="C8" s="197" t="s">
        <v>2</v>
      </c>
      <c r="D8" s="200" t="s">
        <v>22</v>
      </c>
      <c r="E8" s="200"/>
      <c r="F8" s="200"/>
      <c r="G8" s="200"/>
      <c r="H8" s="200"/>
      <c r="I8" s="200"/>
      <c r="J8" s="149" t="s">
        <v>3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0"/>
      <c r="X8" s="149" t="s">
        <v>4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0"/>
      <c r="AL8" s="149" t="s">
        <v>5</v>
      </c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0"/>
    </row>
    <row r="9" spans="1:51" ht="15" thickBot="1">
      <c r="A9" s="193"/>
      <c r="B9" s="177"/>
      <c r="C9" s="198"/>
      <c r="D9" s="190" t="s">
        <v>6</v>
      </c>
      <c r="E9" s="174" t="s">
        <v>7</v>
      </c>
      <c r="F9" s="175"/>
      <c r="G9" s="175"/>
      <c r="H9" s="175"/>
      <c r="I9" s="175"/>
      <c r="J9" s="170">
        <v>1</v>
      </c>
      <c r="K9" s="171"/>
      <c r="L9" s="171"/>
      <c r="M9" s="171"/>
      <c r="N9" s="171"/>
      <c r="O9" s="171"/>
      <c r="P9" s="172"/>
      <c r="Q9" s="170">
        <v>2</v>
      </c>
      <c r="R9" s="171"/>
      <c r="S9" s="171"/>
      <c r="T9" s="171"/>
      <c r="U9" s="171"/>
      <c r="V9" s="171"/>
      <c r="W9" s="172"/>
      <c r="X9" s="176">
        <v>3</v>
      </c>
      <c r="Y9" s="141"/>
      <c r="Z9" s="141"/>
      <c r="AA9" s="141"/>
      <c r="AB9" s="177"/>
      <c r="AC9" s="46"/>
      <c r="AD9" s="46"/>
      <c r="AE9" s="149">
        <v>4</v>
      </c>
      <c r="AF9" s="154"/>
      <c r="AG9" s="154"/>
      <c r="AH9" s="154"/>
      <c r="AI9" s="154"/>
      <c r="AJ9" s="154"/>
      <c r="AK9" s="150"/>
      <c r="AL9" s="149">
        <v>5</v>
      </c>
      <c r="AM9" s="154"/>
      <c r="AN9" s="154"/>
      <c r="AO9" s="154"/>
      <c r="AP9" s="154"/>
      <c r="AQ9" s="154"/>
      <c r="AR9" s="150"/>
      <c r="AS9" s="149">
        <v>6</v>
      </c>
      <c r="AT9" s="154"/>
      <c r="AU9" s="154"/>
      <c r="AV9" s="154"/>
      <c r="AW9" s="154"/>
      <c r="AX9" s="154"/>
      <c r="AY9" s="150"/>
    </row>
    <row r="10" spans="1:51" ht="72.75" customHeight="1" thickBot="1">
      <c r="A10" s="194"/>
      <c r="B10" s="196"/>
      <c r="C10" s="199"/>
      <c r="D10" s="191"/>
      <c r="E10" s="47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49" t="s">
        <v>8</v>
      </c>
      <c r="K10" s="50" t="s">
        <v>9</v>
      </c>
      <c r="L10" s="51" t="s">
        <v>10</v>
      </c>
      <c r="M10" s="51" t="s">
        <v>11</v>
      </c>
      <c r="N10" s="52" t="s">
        <v>12</v>
      </c>
      <c r="O10" s="53" t="s">
        <v>1</v>
      </c>
      <c r="P10" s="54" t="s">
        <v>2</v>
      </c>
      <c r="Q10" s="49" t="s">
        <v>8</v>
      </c>
      <c r="R10" s="50" t="s">
        <v>9</v>
      </c>
      <c r="S10" s="51" t="s">
        <v>10</v>
      </c>
      <c r="T10" s="51" t="s">
        <v>11</v>
      </c>
      <c r="U10" s="52" t="s">
        <v>12</v>
      </c>
      <c r="V10" s="53" t="s">
        <v>1</v>
      </c>
      <c r="W10" s="55" t="s">
        <v>2</v>
      </c>
      <c r="X10" s="49" t="s">
        <v>8</v>
      </c>
      <c r="Y10" s="50" t="s">
        <v>9</v>
      </c>
      <c r="Z10" s="51" t="s">
        <v>10</v>
      </c>
      <c r="AA10" s="51" t="s">
        <v>11</v>
      </c>
      <c r="AB10" s="52" t="s">
        <v>12</v>
      </c>
      <c r="AC10" s="53" t="s">
        <v>1</v>
      </c>
      <c r="AD10" s="55" t="s">
        <v>2</v>
      </c>
      <c r="AE10" s="49" t="s">
        <v>8</v>
      </c>
      <c r="AF10" s="51" t="s">
        <v>9</v>
      </c>
      <c r="AG10" s="51" t="s">
        <v>10</v>
      </c>
      <c r="AH10" s="51" t="s">
        <v>11</v>
      </c>
      <c r="AI10" s="51" t="s">
        <v>12</v>
      </c>
      <c r="AJ10" s="53" t="s">
        <v>1</v>
      </c>
      <c r="AK10" s="55" t="s">
        <v>2</v>
      </c>
      <c r="AL10" s="49" t="s">
        <v>8</v>
      </c>
      <c r="AM10" s="51" t="s">
        <v>9</v>
      </c>
      <c r="AN10" s="51" t="s">
        <v>10</v>
      </c>
      <c r="AO10" s="51" t="s">
        <v>11</v>
      </c>
      <c r="AP10" s="51" t="s">
        <v>12</v>
      </c>
      <c r="AQ10" s="53" t="s">
        <v>1</v>
      </c>
      <c r="AR10" s="56" t="s">
        <v>2</v>
      </c>
      <c r="AS10" s="49" t="s">
        <v>8</v>
      </c>
      <c r="AT10" s="51" t="s">
        <v>9</v>
      </c>
      <c r="AU10" s="51" t="s">
        <v>10</v>
      </c>
      <c r="AV10" s="51" t="s">
        <v>11</v>
      </c>
      <c r="AW10" s="51" t="s">
        <v>12</v>
      </c>
      <c r="AX10" s="53" t="s">
        <v>1</v>
      </c>
      <c r="AY10" s="55" t="s">
        <v>2</v>
      </c>
    </row>
    <row r="11" spans="1:51" ht="18" customHeight="1">
      <c r="A11" s="186" t="s">
        <v>19</v>
      </c>
      <c r="B11" s="187"/>
      <c r="C11" s="187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7"/>
      <c r="R11" s="187"/>
      <c r="S11" s="187"/>
      <c r="T11" s="187"/>
      <c r="U11" s="187"/>
      <c r="V11" s="187"/>
      <c r="W11" s="187"/>
      <c r="X11" s="188"/>
      <c r="Y11" s="188"/>
      <c r="Z11" s="188"/>
      <c r="AA11" s="188"/>
      <c r="AB11" s="188"/>
      <c r="AC11" s="188"/>
      <c r="AD11" s="188"/>
      <c r="AE11" s="187"/>
      <c r="AF11" s="187"/>
      <c r="AG11" s="187"/>
      <c r="AH11" s="187"/>
      <c r="AI11" s="187"/>
      <c r="AJ11" s="187"/>
      <c r="AK11" s="187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9"/>
    </row>
    <row r="12" spans="1:51" ht="18" customHeight="1">
      <c r="A12" s="59">
        <v>1</v>
      </c>
      <c r="B12" s="111" t="s">
        <v>55</v>
      </c>
      <c r="C12" s="72">
        <f aca="true" t="shared" si="0" ref="C12:C32">SUM(P12,W12,AD12,AK12,AR12,AY12)</f>
        <v>5</v>
      </c>
      <c r="D12" s="72">
        <f aca="true" t="shared" si="1" ref="D12:D32">SUM(E12:I12)</f>
        <v>60</v>
      </c>
      <c r="E12" s="74">
        <v>30</v>
      </c>
      <c r="F12" s="75">
        <f aca="true" t="shared" si="2" ref="F12:F32">SUM(K12,R12,Y12,AF12,AM12,AT12)</f>
        <v>0</v>
      </c>
      <c r="G12" s="73">
        <f aca="true" t="shared" si="3" ref="G12:G32">SUM(L12,S12,Z12,AG12,AN12,AU12)</f>
        <v>0</v>
      </c>
      <c r="H12" s="73">
        <v>30</v>
      </c>
      <c r="I12" s="73">
        <f aca="true" t="shared" si="4" ref="I12:I32">SUM(N12,U12,AB12,AI12,AP12,AW12)</f>
        <v>0</v>
      </c>
      <c r="J12" s="12">
        <v>30</v>
      </c>
      <c r="K12" s="9"/>
      <c r="L12" s="9"/>
      <c r="M12" s="9">
        <v>30</v>
      </c>
      <c r="N12" s="11"/>
      <c r="O12" s="13" t="s">
        <v>31</v>
      </c>
      <c r="P12" s="6">
        <v>5</v>
      </c>
      <c r="Q12" s="12"/>
      <c r="R12" s="9"/>
      <c r="S12" s="9"/>
      <c r="T12" s="9"/>
      <c r="U12" s="11"/>
      <c r="V12" s="11"/>
      <c r="W12" s="8"/>
      <c r="X12" s="10"/>
      <c r="Y12" s="9"/>
      <c r="Z12" s="9"/>
      <c r="AA12" s="9"/>
      <c r="AB12" s="11"/>
      <c r="AC12" s="11"/>
      <c r="AD12" s="10"/>
      <c r="AE12" s="12"/>
      <c r="AF12" s="9"/>
      <c r="AG12" s="9"/>
      <c r="AH12" s="9"/>
      <c r="AI12" s="11"/>
      <c r="AJ12" s="11"/>
      <c r="AK12" s="8"/>
      <c r="AL12" s="10"/>
      <c r="AM12" s="9"/>
      <c r="AN12" s="9"/>
      <c r="AO12" s="9"/>
      <c r="AP12" s="11"/>
      <c r="AQ12" s="11"/>
      <c r="AR12" s="10"/>
      <c r="AS12" s="12"/>
      <c r="AT12" s="9"/>
      <c r="AU12" s="9"/>
      <c r="AV12" s="9"/>
      <c r="AW12" s="9"/>
      <c r="AX12" s="9"/>
      <c r="AY12" s="20"/>
    </row>
    <row r="13" spans="1:51" ht="18" customHeight="1">
      <c r="A13" s="59">
        <v>2</v>
      </c>
      <c r="B13" s="117" t="s">
        <v>56</v>
      </c>
      <c r="C13" s="72">
        <f t="shared" si="0"/>
        <v>6</v>
      </c>
      <c r="D13" s="72">
        <f t="shared" si="1"/>
        <v>60</v>
      </c>
      <c r="E13" s="74">
        <v>30</v>
      </c>
      <c r="F13" s="75">
        <f t="shared" si="2"/>
        <v>0</v>
      </c>
      <c r="G13" s="73">
        <f t="shared" si="3"/>
        <v>0</v>
      </c>
      <c r="H13" s="73">
        <v>30</v>
      </c>
      <c r="I13" s="73">
        <f t="shared" si="4"/>
        <v>0</v>
      </c>
      <c r="J13" s="12">
        <v>30</v>
      </c>
      <c r="K13" s="9"/>
      <c r="L13" s="9"/>
      <c r="M13" s="9">
        <v>30</v>
      </c>
      <c r="N13" s="11"/>
      <c r="O13" s="13" t="s">
        <v>31</v>
      </c>
      <c r="P13" s="6">
        <v>6</v>
      </c>
      <c r="Q13" s="12"/>
      <c r="R13" s="9"/>
      <c r="S13" s="9"/>
      <c r="T13" s="9"/>
      <c r="U13" s="11"/>
      <c r="V13" s="11"/>
      <c r="W13" s="8"/>
      <c r="X13" s="10"/>
      <c r="Y13" s="9"/>
      <c r="Z13" s="9"/>
      <c r="AA13" s="9"/>
      <c r="AB13" s="11"/>
      <c r="AC13" s="11"/>
      <c r="AD13" s="10"/>
      <c r="AE13" s="12"/>
      <c r="AF13" s="9"/>
      <c r="AG13" s="9"/>
      <c r="AH13" s="9"/>
      <c r="AI13" s="11"/>
      <c r="AJ13" s="11"/>
      <c r="AK13" s="8"/>
      <c r="AL13" s="10"/>
      <c r="AM13" s="9"/>
      <c r="AN13" s="9"/>
      <c r="AO13" s="9"/>
      <c r="AP13" s="11"/>
      <c r="AQ13" s="11"/>
      <c r="AR13" s="10"/>
      <c r="AS13" s="12"/>
      <c r="AT13" s="9"/>
      <c r="AU13" s="9"/>
      <c r="AV13" s="9"/>
      <c r="AW13" s="9"/>
      <c r="AX13" s="9"/>
      <c r="AY13" s="20"/>
    </row>
    <row r="14" spans="1:51" ht="18" customHeight="1">
      <c r="A14" s="59">
        <v>3</v>
      </c>
      <c r="B14" s="111" t="s">
        <v>57</v>
      </c>
      <c r="C14" s="72">
        <f t="shared" si="0"/>
        <v>6</v>
      </c>
      <c r="D14" s="72">
        <f t="shared" si="1"/>
        <v>60</v>
      </c>
      <c r="E14" s="74">
        <v>30</v>
      </c>
      <c r="F14" s="75">
        <f t="shared" si="2"/>
        <v>0</v>
      </c>
      <c r="G14" s="73">
        <f t="shared" si="3"/>
        <v>0</v>
      </c>
      <c r="H14" s="73">
        <v>30</v>
      </c>
      <c r="I14" s="73">
        <f t="shared" si="4"/>
        <v>0</v>
      </c>
      <c r="J14" s="12">
        <v>30</v>
      </c>
      <c r="K14" s="9"/>
      <c r="L14" s="9"/>
      <c r="M14" s="9">
        <v>30</v>
      </c>
      <c r="N14" s="9"/>
      <c r="O14" s="11" t="s">
        <v>31</v>
      </c>
      <c r="P14" s="6">
        <v>6</v>
      </c>
      <c r="Q14" s="12"/>
      <c r="R14" s="6"/>
      <c r="S14" s="6"/>
      <c r="T14" s="6"/>
      <c r="U14" s="6"/>
      <c r="V14" s="3"/>
      <c r="W14" s="8"/>
      <c r="X14" s="10"/>
      <c r="Y14" s="9"/>
      <c r="Z14" s="9"/>
      <c r="AA14" s="9"/>
      <c r="AB14" s="11"/>
      <c r="AC14" s="11"/>
      <c r="AD14" s="10"/>
      <c r="AE14" s="12"/>
      <c r="AF14" s="9"/>
      <c r="AG14" s="9"/>
      <c r="AH14" s="9"/>
      <c r="AI14" s="11"/>
      <c r="AJ14" s="13"/>
      <c r="AK14" s="20"/>
      <c r="AL14" s="10"/>
      <c r="AM14" s="9"/>
      <c r="AN14" s="9"/>
      <c r="AO14" s="9"/>
      <c r="AP14" s="11"/>
      <c r="AQ14" s="11"/>
      <c r="AR14" s="10"/>
      <c r="AS14" s="12"/>
      <c r="AT14" s="9"/>
      <c r="AU14" s="9"/>
      <c r="AV14" s="9"/>
      <c r="AW14" s="9"/>
      <c r="AX14" s="9"/>
      <c r="AY14" s="20"/>
    </row>
    <row r="15" spans="1:51" ht="18" customHeight="1">
      <c r="A15" s="59">
        <v>4</v>
      </c>
      <c r="B15" s="42" t="s">
        <v>29</v>
      </c>
      <c r="C15" s="72">
        <f t="shared" si="0"/>
        <v>5</v>
      </c>
      <c r="D15" s="72">
        <f t="shared" si="1"/>
        <v>60</v>
      </c>
      <c r="E15" s="74">
        <v>30</v>
      </c>
      <c r="F15" s="75">
        <f t="shared" si="2"/>
        <v>0</v>
      </c>
      <c r="G15" s="73">
        <v>30</v>
      </c>
      <c r="H15" s="73">
        <f aca="true" t="shared" si="5" ref="H15:H32">SUM(M15,T15,AA15,AH15,AO15,AV15)</f>
        <v>0</v>
      </c>
      <c r="I15" s="73">
        <f t="shared" si="4"/>
        <v>0</v>
      </c>
      <c r="J15" s="12">
        <v>30</v>
      </c>
      <c r="K15" s="9"/>
      <c r="L15" s="9">
        <v>30</v>
      </c>
      <c r="M15" s="9"/>
      <c r="N15" s="9"/>
      <c r="O15" s="11" t="s">
        <v>31</v>
      </c>
      <c r="P15" s="6">
        <v>5</v>
      </c>
      <c r="Q15" s="12"/>
      <c r="R15" s="6"/>
      <c r="S15" s="6"/>
      <c r="T15" s="6"/>
      <c r="U15" s="6"/>
      <c r="V15" s="3"/>
      <c r="W15" s="8"/>
      <c r="X15" s="10"/>
      <c r="Y15" s="9"/>
      <c r="Z15" s="9"/>
      <c r="AA15" s="9"/>
      <c r="AB15" s="11"/>
      <c r="AC15" s="11"/>
      <c r="AD15" s="10"/>
      <c r="AE15" s="12"/>
      <c r="AF15" s="9"/>
      <c r="AG15" s="9"/>
      <c r="AH15" s="9"/>
      <c r="AI15" s="11"/>
      <c r="AJ15" s="13"/>
      <c r="AK15" s="20"/>
      <c r="AL15" s="10"/>
      <c r="AM15" s="9"/>
      <c r="AN15" s="9"/>
      <c r="AO15" s="9"/>
      <c r="AP15" s="11"/>
      <c r="AQ15" s="11"/>
      <c r="AR15" s="10"/>
      <c r="AS15" s="12"/>
      <c r="AT15" s="9"/>
      <c r="AU15" s="9"/>
      <c r="AV15" s="9"/>
      <c r="AW15" s="9"/>
      <c r="AX15" s="9"/>
      <c r="AY15" s="20"/>
    </row>
    <row r="16" spans="1:51" ht="18" customHeight="1">
      <c r="A16" s="59">
        <v>5</v>
      </c>
      <c r="B16" s="42" t="s">
        <v>105</v>
      </c>
      <c r="C16" s="72">
        <f t="shared" si="0"/>
        <v>2</v>
      </c>
      <c r="D16" s="72">
        <f t="shared" si="1"/>
        <v>30</v>
      </c>
      <c r="E16" s="74">
        <f aca="true" t="shared" si="6" ref="E16:E32">SUM(J16,Q16,X16,AE16,AL16,AS16)</f>
        <v>0</v>
      </c>
      <c r="F16" s="75">
        <f t="shared" si="2"/>
        <v>0</v>
      </c>
      <c r="G16" s="73">
        <v>30</v>
      </c>
      <c r="H16" s="73">
        <f t="shared" si="5"/>
        <v>0</v>
      </c>
      <c r="I16" s="73">
        <f t="shared" si="4"/>
        <v>0</v>
      </c>
      <c r="J16" s="12"/>
      <c r="K16" s="9"/>
      <c r="L16" s="9">
        <v>30</v>
      </c>
      <c r="M16" s="9"/>
      <c r="N16" s="11"/>
      <c r="O16" s="13" t="s">
        <v>32</v>
      </c>
      <c r="P16" s="6">
        <v>2</v>
      </c>
      <c r="Q16" s="12"/>
      <c r="R16" s="9"/>
      <c r="S16" s="9"/>
      <c r="T16" s="9"/>
      <c r="U16" s="11"/>
      <c r="V16" s="11"/>
      <c r="W16" s="8"/>
      <c r="X16" s="10"/>
      <c r="Y16" s="9"/>
      <c r="Z16" s="9"/>
      <c r="AA16" s="9"/>
      <c r="AB16" s="11"/>
      <c r="AC16" s="11"/>
      <c r="AD16" s="10"/>
      <c r="AE16" s="12"/>
      <c r="AF16" s="9"/>
      <c r="AG16" s="9"/>
      <c r="AH16" s="9"/>
      <c r="AI16" s="11"/>
      <c r="AJ16" s="11"/>
      <c r="AK16" s="8"/>
      <c r="AL16" s="10"/>
      <c r="AM16" s="9"/>
      <c r="AN16" s="9"/>
      <c r="AO16" s="9"/>
      <c r="AP16" s="11"/>
      <c r="AQ16" s="11"/>
      <c r="AR16" s="10"/>
      <c r="AS16" s="12"/>
      <c r="AT16" s="9"/>
      <c r="AU16" s="9"/>
      <c r="AV16" s="9"/>
      <c r="AW16" s="9"/>
      <c r="AX16" s="9"/>
      <c r="AY16" s="20"/>
    </row>
    <row r="17" spans="1:51" ht="18" customHeight="1">
      <c r="A17" s="59">
        <v>6</v>
      </c>
      <c r="B17" s="42" t="s">
        <v>30</v>
      </c>
      <c r="C17" s="72">
        <f t="shared" si="0"/>
        <v>1</v>
      </c>
      <c r="D17" s="72">
        <f t="shared" si="1"/>
        <v>15</v>
      </c>
      <c r="E17" s="74">
        <f t="shared" si="6"/>
        <v>15</v>
      </c>
      <c r="F17" s="75">
        <f t="shared" si="2"/>
        <v>0</v>
      </c>
      <c r="G17" s="73">
        <f t="shared" si="3"/>
        <v>0</v>
      </c>
      <c r="H17" s="73">
        <f t="shared" si="5"/>
        <v>0</v>
      </c>
      <c r="I17" s="73">
        <f t="shared" si="4"/>
        <v>0</v>
      </c>
      <c r="J17" s="12">
        <v>15</v>
      </c>
      <c r="K17" s="9"/>
      <c r="L17" s="9"/>
      <c r="M17" s="9"/>
      <c r="N17" s="9"/>
      <c r="O17" s="11" t="s">
        <v>32</v>
      </c>
      <c r="P17" s="6">
        <v>1</v>
      </c>
      <c r="Q17" s="12"/>
      <c r="R17" s="6"/>
      <c r="S17" s="6"/>
      <c r="T17" s="6"/>
      <c r="U17" s="6"/>
      <c r="V17" s="3"/>
      <c r="W17" s="8"/>
      <c r="X17" s="10"/>
      <c r="Y17" s="9"/>
      <c r="Z17" s="9"/>
      <c r="AA17" s="9"/>
      <c r="AB17" s="11"/>
      <c r="AC17" s="11"/>
      <c r="AD17" s="10"/>
      <c r="AE17" s="12"/>
      <c r="AF17" s="9"/>
      <c r="AG17" s="9"/>
      <c r="AH17" s="9"/>
      <c r="AI17" s="11"/>
      <c r="AJ17" s="13"/>
      <c r="AK17" s="20"/>
      <c r="AL17" s="10"/>
      <c r="AM17" s="9"/>
      <c r="AN17" s="9"/>
      <c r="AO17" s="9"/>
      <c r="AP17" s="11"/>
      <c r="AQ17" s="11"/>
      <c r="AR17" s="10"/>
      <c r="AS17" s="12"/>
      <c r="AT17" s="9"/>
      <c r="AU17" s="9"/>
      <c r="AV17" s="9"/>
      <c r="AW17" s="9"/>
      <c r="AX17" s="9"/>
      <c r="AY17" s="20"/>
    </row>
    <row r="18" spans="1:51" ht="18" customHeight="1">
      <c r="A18" s="59">
        <v>7</v>
      </c>
      <c r="B18" s="42" t="s">
        <v>33</v>
      </c>
      <c r="C18" s="72">
        <f>SUM(P18,W18,AD18,AK18,AR18,AY18)</f>
        <v>4</v>
      </c>
      <c r="D18" s="72">
        <f t="shared" si="1"/>
        <v>60</v>
      </c>
      <c r="E18" s="74">
        <f t="shared" si="6"/>
        <v>0</v>
      </c>
      <c r="F18" s="75">
        <f t="shared" si="2"/>
        <v>0</v>
      </c>
      <c r="G18" s="73">
        <f t="shared" si="3"/>
        <v>0</v>
      </c>
      <c r="H18" s="73">
        <f t="shared" si="5"/>
        <v>60</v>
      </c>
      <c r="I18" s="73">
        <f t="shared" si="4"/>
        <v>0</v>
      </c>
      <c r="J18" s="12"/>
      <c r="K18" s="9"/>
      <c r="L18" s="9"/>
      <c r="M18" s="9">
        <v>30</v>
      </c>
      <c r="N18" s="11"/>
      <c r="O18" s="13" t="s">
        <v>32</v>
      </c>
      <c r="P18" s="8">
        <v>2</v>
      </c>
      <c r="Q18" s="12"/>
      <c r="R18" s="9"/>
      <c r="S18" s="9"/>
      <c r="T18" s="9">
        <v>30</v>
      </c>
      <c r="U18" s="11"/>
      <c r="V18" s="11" t="s">
        <v>32</v>
      </c>
      <c r="W18" s="8">
        <v>2</v>
      </c>
      <c r="X18" s="10"/>
      <c r="Y18" s="9"/>
      <c r="Z18" s="9"/>
      <c r="AA18" s="9"/>
      <c r="AB18" s="11"/>
      <c r="AC18" s="11"/>
      <c r="AD18" s="10"/>
      <c r="AE18" s="12"/>
      <c r="AF18" s="9"/>
      <c r="AG18" s="9"/>
      <c r="AH18" s="9"/>
      <c r="AI18" s="11"/>
      <c r="AJ18" s="11"/>
      <c r="AK18" s="8"/>
      <c r="AL18" s="10"/>
      <c r="AM18" s="9"/>
      <c r="AN18" s="9"/>
      <c r="AO18" s="9"/>
      <c r="AP18" s="11"/>
      <c r="AQ18" s="11"/>
      <c r="AR18" s="10"/>
      <c r="AS18" s="12"/>
      <c r="AT18" s="9"/>
      <c r="AU18" s="9"/>
      <c r="AV18" s="9"/>
      <c r="AW18" s="9"/>
      <c r="AX18" s="9"/>
      <c r="AY18" s="20"/>
    </row>
    <row r="19" spans="1:51" ht="18" customHeight="1">
      <c r="A19" s="99">
        <v>8</v>
      </c>
      <c r="B19" s="100" t="s">
        <v>34</v>
      </c>
      <c r="C19" s="76">
        <f t="shared" si="0"/>
        <v>6</v>
      </c>
      <c r="D19" s="76">
        <f t="shared" si="1"/>
        <v>60</v>
      </c>
      <c r="E19" s="73">
        <f t="shared" si="6"/>
        <v>30</v>
      </c>
      <c r="F19" s="72">
        <f t="shared" si="2"/>
        <v>0</v>
      </c>
      <c r="G19" s="79">
        <f t="shared" si="3"/>
        <v>0</v>
      </c>
      <c r="H19" s="79">
        <f t="shared" si="5"/>
        <v>30</v>
      </c>
      <c r="I19" s="79">
        <f t="shared" si="4"/>
        <v>0</v>
      </c>
      <c r="J19" s="21"/>
      <c r="K19" s="4"/>
      <c r="L19" s="4"/>
      <c r="M19" s="4"/>
      <c r="N19" s="4"/>
      <c r="O19" s="6"/>
      <c r="P19" s="2"/>
      <c r="Q19" s="21">
        <v>30</v>
      </c>
      <c r="R19" s="4"/>
      <c r="S19" s="4"/>
      <c r="T19" s="4">
        <v>30</v>
      </c>
      <c r="U19" s="6"/>
      <c r="V19" s="3" t="s">
        <v>31</v>
      </c>
      <c r="W19" s="2">
        <v>6</v>
      </c>
      <c r="X19" s="21"/>
      <c r="Y19" s="4"/>
      <c r="Z19" s="4"/>
      <c r="AA19" s="4"/>
      <c r="AB19" s="6"/>
      <c r="AC19" s="6"/>
      <c r="AD19" s="7"/>
      <c r="AE19" s="21"/>
      <c r="AF19" s="4"/>
      <c r="AG19" s="4"/>
      <c r="AH19" s="4"/>
      <c r="AI19" s="6"/>
      <c r="AJ19" s="3"/>
      <c r="AK19" s="2"/>
      <c r="AL19" s="7"/>
      <c r="AM19" s="4"/>
      <c r="AN19" s="4"/>
      <c r="AO19" s="4"/>
      <c r="AP19" s="6"/>
      <c r="AQ19" s="6"/>
      <c r="AR19" s="7"/>
      <c r="AS19" s="21"/>
      <c r="AT19" s="4"/>
      <c r="AU19" s="4"/>
      <c r="AV19" s="4"/>
      <c r="AW19" s="4"/>
      <c r="AX19" s="4"/>
      <c r="AY19" s="5"/>
    </row>
    <row r="20" spans="1:51" ht="18" customHeight="1">
      <c r="A20" s="28">
        <v>9</v>
      </c>
      <c r="B20" s="118" t="s">
        <v>110</v>
      </c>
      <c r="C20" s="76">
        <v>7</v>
      </c>
      <c r="D20" s="76">
        <v>60</v>
      </c>
      <c r="E20" s="77">
        <v>30</v>
      </c>
      <c r="F20" s="78"/>
      <c r="G20" s="79">
        <v>15</v>
      </c>
      <c r="H20" s="79">
        <v>15</v>
      </c>
      <c r="I20" s="79">
        <v>0</v>
      </c>
      <c r="J20" s="27"/>
      <c r="K20" s="30"/>
      <c r="L20" s="30"/>
      <c r="M20" s="30"/>
      <c r="N20" s="30"/>
      <c r="O20" s="26"/>
      <c r="P20" s="23"/>
      <c r="Q20" s="27">
        <v>30</v>
      </c>
      <c r="R20" s="30"/>
      <c r="S20" s="30"/>
      <c r="T20" s="30">
        <v>30</v>
      </c>
      <c r="U20" s="26"/>
      <c r="V20" s="31" t="s">
        <v>31</v>
      </c>
      <c r="W20" s="29">
        <v>7</v>
      </c>
      <c r="X20" s="23"/>
      <c r="Y20" s="30"/>
      <c r="Z20" s="30"/>
      <c r="AA20" s="30"/>
      <c r="AB20" s="26"/>
      <c r="AC20" s="26"/>
      <c r="AD20" s="23"/>
      <c r="AE20" s="27"/>
      <c r="AF20" s="30"/>
      <c r="AG20" s="30"/>
      <c r="AH20" s="30"/>
      <c r="AI20" s="26"/>
      <c r="AJ20" s="31"/>
      <c r="AK20" s="29"/>
      <c r="AL20" s="23"/>
      <c r="AM20" s="30"/>
      <c r="AN20" s="30"/>
      <c r="AO20" s="30"/>
      <c r="AP20" s="26"/>
      <c r="AQ20" s="26"/>
      <c r="AR20" s="23"/>
      <c r="AS20" s="27"/>
      <c r="AT20" s="30"/>
      <c r="AU20" s="30"/>
      <c r="AV20" s="30"/>
      <c r="AW20" s="30"/>
      <c r="AX20" s="30"/>
      <c r="AY20" s="22"/>
    </row>
    <row r="21" spans="1:51" ht="18" customHeight="1">
      <c r="A21" s="99">
        <v>10</v>
      </c>
      <c r="B21" s="111" t="s">
        <v>58</v>
      </c>
      <c r="C21" s="72">
        <f t="shared" si="0"/>
        <v>7</v>
      </c>
      <c r="D21" s="72">
        <f t="shared" si="1"/>
        <v>60</v>
      </c>
      <c r="E21" s="101">
        <f t="shared" si="6"/>
        <v>30</v>
      </c>
      <c r="F21" s="73">
        <f t="shared" si="2"/>
        <v>0</v>
      </c>
      <c r="G21" s="73">
        <f t="shared" si="3"/>
        <v>0</v>
      </c>
      <c r="H21" s="73">
        <f t="shared" si="5"/>
        <v>30</v>
      </c>
      <c r="I21" s="73">
        <f t="shared" si="4"/>
        <v>0</v>
      </c>
      <c r="J21" s="21"/>
      <c r="K21" s="4"/>
      <c r="L21" s="4"/>
      <c r="M21" s="4"/>
      <c r="N21" s="4"/>
      <c r="O21" s="6"/>
      <c r="P21" s="7"/>
      <c r="Q21" s="21">
        <v>30</v>
      </c>
      <c r="R21" s="6"/>
      <c r="S21" s="6"/>
      <c r="T21" s="6">
        <v>30</v>
      </c>
      <c r="U21" s="6"/>
      <c r="V21" s="3" t="s">
        <v>31</v>
      </c>
      <c r="W21" s="2">
        <v>7</v>
      </c>
      <c r="X21" s="7"/>
      <c r="Y21" s="4"/>
      <c r="Z21" s="4"/>
      <c r="AA21" s="4"/>
      <c r="AB21" s="6"/>
      <c r="AC21" s="6"/>
      <c r="AD21" s="7"/>
      <c r="AE21" s="21"/>
      <c r="AF21" s="4"/>
      <c r="AG21" s="4"/>
      <c r="AH21" s="4"/>
      <c r="AI21" s="6"/>
      <c r="AJ21" s="3"/>
      <c r="AK21" s="5"/>
      <c r="AL21" s="7"/>
      <c r="AM21" s="4"/>
      <c r="AN21" s="4"/>
      <c r="AO21" s="4"/>
      <c r="AP21" s="6"/>
      <c r="AQ21" s="6"/>
      <c r="AR21" s="7"/>
      <c r="AS21" s="21"/>
      <c r="AT21" s="4"/>
      <c r="AU21" s="4"/>
      <c r="AV21" s="4"/>
      <c r="AW21" s="4"/>
      <c r="AX21" s="4"/>
      <c r="AY21" s="5"/>
    </row>
    <row r="22" spans="1:51" ht="18" customHeight="1">
      <c r="A22" s="28">
        <v>11</v>
      </c>
      <c r="B22" s="42" t="s">
        <v>41</v>
      </c>
      <c r="C22" s="72">
        <f t="shared" si="0"/>
        <v>7</v>
      </c>
      <c r="D22" s="72">
        <f t="shared" si="1"/>
        <v>60</v>
      </c>
      <c r="E22" s="74">
        <f t="shared" si="6"/>
        <v>30</v>
      </c>
      <c r="F22" s="75">
        <f t="shared" si="2"/>
        <v>0</v>
      </c>
      <c r="G22" s="73">
        <f t="shared" si="3"/>
        <v>30</v>
      </c>
      <c r="H22" s="73">
        <f t="shared" si="5"/>
        <v>0</v>
      </c>
      <c r="I22" s="73">
        <f t="shared" si="4"/>
        <v>0</v>
      </c>
      <c r="J22" s="12"/>
      <c r="K22" s="9"/>
      <c r="L22" s="9"/>
      <c r="M22" s="9"/>
      <c r="N22" s="9"/>
      <c r="O22" s="11"/>
      <c r="P22" s="10"/>
      <c r="Q22" s="12"/>
      <c r="R22" s="6"/>
      <c r="S22" s="4"/>
      <c r="T22" s="4"/>
      <c r="U22" s="6"/>
      <c r="V22" s="3"/>
      <c r="W22" s="8"/>
      <c r="X22" s="10">
        <v>30</v>
      </c>
      <c r="Y22" s="9"/>
      <c r="Z22" s="9">
        <v>30</v>
      </c>
      <c r="AA22" s="9"/>
      <c r="AB22" s="11"/>
      <c r="AC22" s="11" t="s">
        <v>31</v>
      </c>
      <c r="AD22" s="10">
        <v>7</v>
      </c>
      <c r="AE22" s="12"/>
      <c r="AF22" s="9"/>
      <c r="AG22" s="9"/>
      <c r="AH22" s="9"/>
      <c r="AI22" s="11"/>
      <c r="AJ22" s="13"/>
      <c r="AK22" s="20"/>
      <c r="AL22" s="10"/>
      <c r="AM22" s="9"/>
      <c r="AN22" s="9"/>
      <c r="AO22" s="9"/>
      <c r="AP22" s="11"/>
      <c r="AQ22" s="11"/>
      <c r="AR22" s="10"/>
      <c r="AS22" s="12"/>
      <c r="AT22" s="9"/>
      <c r="AU22" s="9"/>
      <c r="AV22" s="9"/>
      <c r="AW22" s="9"/>
      <c r="AX22" s="9"/>
      <c r="AY22" s="20"/>
    </row>
    <row r="23" spans="1:51" ht="18" customHeight="1">
      <c r="A23" s="99">
        <v>12</v>
      </c>
      <c r="B23" s="111" t="s">
        <v>59</v>
      </c>
      <c r="C23" s="72">
        <f t="shared" si="0"/>
        <v>6</v>
      </c>
      <c r="D23" s="72">
        <f t="shared" si="1"/>
        <v>60</v>
      </c>
      <c r="E23" s="74">
        <f t="shared" si="6"/>
        <v>30</v>
      </c>
      <c r="F23" s="75">
        <f t="shared" si="2"/>
        <v>0</v>
      </c>
      <c r="G23" s="73">
        <f t="shared" si="3"/>
        <v>0</v>
      </c>
      <c r="H23" s="73">
        <f t="shared" si="5"/>
        <v>30</v>
      </c>
      <c r="I23" s="73">
        <f t="shared" si="4"/>
        <v>0</v>
      </c>
      <c r="J23" s="12"/>
      <c r="K23" s="9"/>
      <c r="L23" s="9"/>
      <c r="M23" s="9"/>
      <c r="N23" s="9"/>
      <c r="O23" s="11"/>
      <c r="P23" s="10"/>
      <c r="Q23" s="12"/>
      <c r="R23" s="6"/>
      <c r="S23" s="4"/>
      <c r="T23" s="4"/>
      <c r="U23" s="6"/>
      <c r="V23" s="3"/>
      <c r="W23" s="8"/>
      <c r="X23" s="10">
        <v>30</v>
      </c>
      <c r="Y23" s="9"/>
      <c r="Z23" s="9"/>
      <c r="AA23" s="9">
        <v>30</v>
      </c>
      <c r="AB23" s="11"/>
      <c r="AC23" s="11" t="s">
        <v>31</v>
      </c>
      <c r="AD23" s="10">
        <v>6</v>
      </c>
      <c r="AE23" s="12"/>
      <c r="AF23" s="9"/>
      <c r="AG23" s="9"/>
      <c r="AH23" s="9"/>
      <c r="AI23" s="11"/>
      <c r="AJ23" s="13"/>
      <c r="AK23" s="20"/>
      <c r="AL23" s="10"/>
      <c r="AM23" s="9"/>
      <c r="AN23" s="9"/>
      <c r="AO23" s="9"/>
      <c r="AP23" s="11"/>
      <c r="AQ23" s="11"/>
      <c r="AR23" s="10"/>
      <c r="AS23" s="12"/>
      <c r="AT23" s="9"/>
      <c r="AU23" s="9"/>
      <c r="AV23" s="9"/>
      <c r="AW23" s="9"/>
      <c r="AX23" s="9"/>
      <c r="AY23" s="20"/>
    </row>
    <row r="24" spans="1:51" ht="18" customHeight="1">
      <c r="A24" s="28">
        <v>13</v>
      </c>
      <c r="B24" s="111" t="s">
        <v>42</v>
      </c>
      <c r="C24" s="72">
        <f t="shared" si="0"/>
        <v>8</v>
      </c>
      <c r="D24" s="72">
        <f t="shared" si="1"/>
        <v>60</v>
      </c>
      <c r="E24" s="74">
        <f t="shared" si="6"/>
        <v>0</v>
      </c>
      <c r="F24" s="75">
        <f t="shared" si="2"/>
        <v>0</v>
      </c>
      <c r="G24" s="73">
        <f t="shared" si="3"/>
        <v>0</v>
      </c>
      <c r="H24" s="73">
        <f t="shared" si="5"/>
        <v>60</v>
      </c>
      <c r="I24" s="73">
        <f t="shared" si="4"/>
        <v>0</v>
      </c>
      <c r="J24" s="12"/>
      <c r="K24" s="9"/>
      <c r="L24" s="9"/>
      <c r="M24" s="9"/>
      <c r="N24" s="9"/>
      <c r="O24" s="11"/>
      <c r="P24" s="10"/>
      <c r="Q24" s="12"/>
      <c r="R24" s="6"/>
      <c r="S24" s="4"/>
      <c r="T24" s="9"/>
      <c r="U24" s="11"/>
      <c r="V24" s="13"/>
      <c r="W24" s="8"/>
      <c r="X24" s="10"/>
      <c r="Y24" s="9"/>
      <c r="Z24" s="9"/>
      <c r="AA24" s="9">
        <v>30</v>
      </c>
      <c r="AB24" s="11"/>
      <c r="AC24" s="11" t="s">
        <v>32</v>
      </c>
      <c r="AD24" s="10">
        <v>4</v>
      </c>
      <c r="AE24" s="12"/>
      <c r="AF24" s="9"/>
      <c r="AG24" s="9"/>
      <c r="AH24" s="9">
        <v>30</v>
      </c>
      <c r="AI24" s="11"/>
      <c r="AJ24" s="13" t="s">
        <v>32</v>
      </c>
      <c r="AK24" s="8">
        <v>4</v>
      </c>
      <c r="AL24" s="10"/>
      <c r="AM24" s="9"/>
      <c r="AN24" s="9"/>
      <c r="AO24" s="9"/>
      <c r="AP24" s="11"/>
      <c r="AQ24" s="11"/>
      <c r="AR24" s="10"/>
      <c r="AS24" s="12"/>
      <c r="AT24" s="9"/>
      <c r="AU24" s="9"/>
      <c r="AV24" s="9"/>
      <c r="AW24" s="9"/>
      <c r="AX24" s="9"/>
      <c r="AY24" s="20"/>
    </row>
    <row r="25" spans="1:51" ht="18" customHeight="1">
      <c r="A25" s="99">
        <v>14</v>
      </c>
      <c r="B25" s="42" t="s">
        <v>106</v>
      </c>
      <c r="C25" s="72">
        <f t="shared" si="0"/>
        <v>2</v>
      </c>
      <c r="D25" s="72">
        <f t="shared" si="1"/>
        <v>30</v>
      </c>
      <c r="E25" s="74">
        <f t="shared" si="6"/>
        <v>0</v>
      </c>
      <c r="F25" s="75">
        <f t="shared" si="2"/>
        <v>0</v>
      </c>
      <c r="G25" s="73">
        <f t="shared" si="3"/>
        <v>30</v>
      </c>
      <c r="H25" s="73">
        <f t="shared" si="5"/>
        <v>0</v>
      </c>
      <c r="I25" s="73">
        <f t="shared" si="4"/>
        <v>0</v>
      </c>
      <c r="J25" s="12"/>
      <c r="K25" s="9"/>
      <c r="L25" s="9"/>
      <c r="M25" s="9"/>
      <c r="N25" s="9"/>
      <c r="O25" s="11"/>
      <c r="P25" s="10"/>
      <c r="Q25" s="12"/>
      <c r="R25" s="6"/>
      <c r="S25" s="4"/>
      <c r="T25" s="9"/>
      <c r="U25" s="11"/>
      <c r="V25" s="13"/>
      <c r="W25" s="8"/>
      <c r="X25" s="10"/>
      <c r="Y25" s="9"/>
      <c r="Z25" s="9">
        <v>30</v>
      </c>
      <c r="AA25" s="9"/>
      <c r="AB25" s="11"/>
      <c r="AC25" s="11" t="s">
        <v>32</v>
      </c>
      <c r="AD25" s="10">
        <v>2</v>
      </c>
      <c r="AE25" s="12"/>
      <c r="AF25" s="9"/>
      <c r="AG25" s="9"/>
      <c r="AH25" s="9"/>
      <c r="AI25" s="11"/>
      <c r="AJ25" s="13"/>
      <c r="AK25" s="8"/>
      <c r="AL25" s="10"/>
      <c r="AM25" s="9"/>
      <c r="AN25" s="9"/>
      <c r="AO25" s="9"/>
      <c r="AP25" s="11"/>
      <c r="AQ25" s="11"/>
      <c r="AR25" s="10"/>
      <c r="AS25" s="12"/>
      <c r="AT25" s="9"/>
      <c r="AU25" s="9"/>
      <c r="AV25" s="9"/>
      <c r="AW25" s="9"/>
      <c r="AX25" s="9"/>
      <c r="AY25" s="20"/>
    </row>
    <row r="26" spans="1:51" ht="18" customHeight="1">
      <c r="A26" s="28">
        <v>15</v>
      </c>
      <c r="B26" s="42" t="s">
        <v>43</v>
      </c>
      <c r="C26" s="72">
        <f t="shared" si="0"/>
        <v>0</v>
      </c>
      <c r="D26" s="72">
        <f t="shared" si="1"/>
        <v>60</v>
      </c>
      <c r="E26" s="74">
        <f t="shared" si="6"/>
        <v>0</v>
      </c>
      <c r="F26" s="75">
        <f t="shared" si="2"/>
        <v>60</v>
      </c>
      <c r="G26" s="73">
        <f t="shared" si="3"/>
        <v>0</v>
      </c>
      <c r="H26" s="73">
        <f t="shared" si="5"/>
        <v>0</v>
      </c>
      <c r="I26" s="73">
        <f t="shared" si="4"/>
        <v>0</v>
      </c>
      <c r="J26" s="12"/>
      <c r="K26" s="9"/>
      <c r="L26" s="9"/>
      <c r="M26" s="9"/>
      <c r="N26" s="9"/>
      <c r="O26" s="11"/>
      <c r="P26" s="10"/>
      <c r="Q26" s="12"/>
      <c r="R26" s="6">
        <v>30</v>
      </c>
      <c r="S26" s="6"/>
      <c r="T26" s="6"/>
      <c r="U26" s="6"/>
      <c r="V26" s="3" t="s">
        <v>32</v>
      </c>
      <c r="W26" s="8">
        <v>0</v>
      </c>
      <c r="X26" s="10"/>
      <c r="Y26" s="9">
        <v>30</v>
      </c>
      <c r="Z26" s="9"/>
      <c r="AA26" s="9"/>
      <c r="AB26" s="11"/>
      <c r="AC26" s="11" t="s">
        <v>32</v>
      </c>
      <c r="AD26" s="10">
        <v>0</v>
      </c>
      <c r="AE26" s="12"/>
      <c r="AF26" s="9"/>
      <c r="AG26" s="9"/>
      <c r="AH26" s="9"/>
      <c r="AI26" s="11"/>
      <c r="AJ26" s="13"/>
      <c r="AK26" s="20"/>
      <c r="AL26" s="10"/>
      <c r="AM26" s="9"/>
      <c r="AN26" s="9"/>
      <c r="AO26" s="9"/>
      <c r="AP26" s="11"/>
      <c r="AQ26" s="11"/>
      <c r="AR26" s="10"/>
      <c r="AS26" s="12"/>
      <c r="AT26" s="9"/>
      <c r="AU26" s="9"/>
      <c r="AV26" s="9"/>
      <c r="AW26" s="9"/>
      <c r="AX26" s="9"/>
      <c r="AY26" s="20"/>
    </row>
    <row r="27" spans="1:51" ht="14.25">
      <c r="A27" s="99">
        <v>16</v>
      </c>
      <c r="B27" s="112" t="s">
        <v>108</v>
      </c>
      <c r="C27" s="72">
        <f t="shared" si="0"/>
        <v>6</v>
      </c>
      <c r="D27" s="72">
        <f t="shared" si="1"/>
        <v>60</v>
      </c>
      <c r="E27" s="74">
        <f t="shared" si="6"/>
        <v>30</v>
      </c>
      <c r="F27" s="75">
        <f t="shared" si="2"/>
        <v>0</v>
      </c>
      <c r="G27" s="73">
        <f t="shared" si="3"/>
        <v>0</v>
      </c>
      <c r="H27" s="73">
        <f t="shared" si="5"/>
        <v>30</v>
      </c>
      <c r="I27" s="73">
        <f t="shared" si="4"/>
        <v>0</v>
      </c>
      <c r="J27" s="12"/>
      <c r="K27" s="9"/>
      <c r="L27" s="9"/>
      <c r="M27" s="9"/>
      <c r="N27" s="9"/>
      <c r="O27" s="11"/>
      <c r="P27" s="10"/>
      <c r="Q27" s="12"/>
      <c r="R27" s="6"/>
      <c r="S27" s="6"/>
      <c r="T27" s="6"/>
      <c r="U27" s="6"/>
      <c r="V27" s="3"/>
      <c r="W27" s="8"/>
      <c r="X27" s="10"/>
      <c r="Y27" s="9"/>
      <c r="Z27" s="9"/>
      <c r="AA27" s="9"/>
      <c r="AB27" s="11"/>
      <c r="AC27" s="11"/>
      <c r="AD27" s="10"/>
      <c r="AE27" s="12">
        <v>30</v>
      </c>
      <c r="AF27" s="9"/>
      <c r="AG27" s="9"/>
      <c r="AH27" s="9">
        <v>30</v>
      </c>
      <c r="AI27" s="11"/>
      <c r="AJ27" s="13" t="s">
        <v>31</v>
      </c>
      <c r="AK27" s="20">
        <v>6</v>
      </c>
      <c r="AL27" s="10"/>
      <c r="AM27" s="9"/>
      <c r="AN27" s="9"/>
      <c r="AO27" s="9"/>
      <c r="AP27" s="11"/>
      <c r="AQ27" s="11"/>
      <c r="AR27" s="10"/>
      <c r="AS27" s="12"/>
      <c r="AT27" s="9"/>
      <c r="AU27" s="9"/>
      <c r="AV27" s="9"/>
      <c r="AW27" s="9"/>
      <c r="AX27" s="9"/>
      <c r="AY27" s="20"/>
    </row>
    <row r="28" spans="1:51" ht="15" thickBot="1">
      <c r="A28" s="28">
        <v>17</v>
      </c>
      <c r="B28" s="96" t="s">
        <v>46</v>
      </c>
      <c r="C28" s="76">
        <f t="shared" si="0"/>
        <v>6</v>
      </c>
      <c r="D28" s="76">
        <f t="shared" si="1"/>
        <v>60</v>
      </c>
      <c r="E28" s="77">
        <f t="shared" si="6"/>
        <v>30</v>
      </c>
      <c r="F28" s="78">
        <f t="shared" si="2"/>
        <v>0</v>
      </c>
      <c r="G28" s="79">
        <f t="shared" si="3"/>
        <v>30</v>
      </c>
      <c r="H28" s="79">
        <f t="shared" si="5"/>
        <v>0</v>
      </c>
      <c r="I28" s="79">
        <f t="shared" si="4"/>
        <v>0</v>
      </c>
      <c r="J28" s="27"/>
      <c r="K28" s="30"/>
      <c r="L28" s="30"/>
      <c r="M28" s="30"/>
      <c r="N28" s="30"/>
      <c r="O28" s="26"/>
      <c r="P28" s="23"/>
      <c r="Q28" s="27"/>
      <c r="R28" s="25"/>
      <c r="S28" s="25"/>
      <c r="T28" s="25"/>
      <c r="U28" s="25"/>
      <c r="V28" s="28"/>
      <c r="W28" s="29"/>
      <c r="X28" s="41"/>
      <c r="Y28" s="30"/>
      <c r="Z28" s="30"/>
      <c r="AA28" s="30"/>
      <c r="AB28" s="26"/>
      <c r="AC28" s="26"/>
      <c r="AD28" s="25"/>
      <c r="AE28" s="27">
        <v>30</v>
      </c>
      <c r="AF28" s="30"/>
      <c r="AG28" s="30">
        <v>30</v>
      </c>
      <c r="AH28" s="30"/>
      <c r="AI28" s="26"/>
      <c r="AJ28" s="31" t="s">
        <v>31</v>
      </c>
      <c r="AK28" s="22">
        <v>6</v>
      </c>
      <c r="AL28" s="23"/>
      <c r="AM28" s="30"/>
      <c r="AN28" s="30"/>
      <c r="AO28" s="30"/>
      <c r="AP28" s="26"/>
      <c r="AQ28" s="26"/>
      <c r="AR28" s="23"/>
      <c r="AS28" s="27"/>
      <c r="AT28" s="30"/>
      <c r="AU28" s="30"/>
      <c r="AV28" s="30"/>
      <c r="AW28" s="30"/>
      <c r="AX28" s="30"/>
      <c r="AY28" s="22"/>
    </row>
    <row r="29" spans="1:51" ht="18" customHeight="1">
      <c r="A29" s="99">
        <v>18</v>
      </c>
      <c r="B29" s="91" t="s">
        <v>52</v>
      </c>
      <c r="C29" s="80">
        <f t="shared" si="0"/>
        <v>7</v>
      </c>
      <c r="D29" s="80">
        <f t="shared" si="1"/>
        <v>60</v>
      </c>
      <c r="E29" s="81">
        <f t="shared" si="6"/>
        <v>15</v>
      </c>
      <c r="F29" s="82">
        <f t="shared" si="2"/>
        <v>0</v>
      </c>
      <c r="G29" s="82">
        <f t="shared" si="3"/>
        <v>45</v>
      </c>
      <c r="H29" s="82">
        <f t="shared" si="5"/>
        <v>0</v>
      </c>
      <c r="I29" s="82">
        <f t="shared" si="4"/>
        <v>0</v>
      </c>
      <c r="J29" s="37"/>
      <c r="K29" s="36"/>
      <c r="L29" s="36"/>
      <c r="M29" s="36"/>
      <c r="N29" s="36"/>
      <c r="O29" s="34"/>
      <c r="P29" s="35"/>
      <c r="Q29" s="37"/>
      <c r="R29" s="34"/>
      <c r="S29" s="34"/>
      <c r="T29" s="34"/>
      <c r="U29" s="34"/>
      <c r="V29" s="38"/>
      <c r="W29" s="39"/>
      <c r="X29" s="35"/>
      <c r="Y29" s="36"/>
      <c r="Z29" s="36"/>
      <c r="AA29" s="36"/>
      <c r="AB29" s="34"/>
      <c r="AC29" s="34"/>
      <c r="AD29" s="35"/>
      <c r="AE29" s="37"/>
      <c r="AF29" s="36"/>
      <c r="AG29" s="36"/>
      <c r="AH29" s="36"/>
      <c r="AI29" s="34"/>
      <c r="AJ29" s="38"/>
      <c r="AK29" s="40"/>
      <c r="AL29" s="35">
        <v>15</v>
      </c>
      <c r="AM29" s="36"/>
      <c r="AN29" s="36">
        <v>45</v>
      </c>
      <c r="AO29" s="36"/>
      <c r="AP29" s="34"/>
      <c r="AQ29" s="34" t="s">
        <v>31</v>
      </c>
      <c r="AR29" s="35">
        <v>7</v>
      </c>
      <c r="AS29" s="37"/>
      <c r="AT29" s="36"/>
      <c r="AU29" s="36"/>
      <c r="AV29" s="36"/>
      <c r="AW29" s="36"/>
      <c r="AX29" s="36"/>
      <c r="AY29" s="40"/>
    </row>
    <row r="30" spans="1:51" ht="18" customHeight="1">
      <c r="A30" s="28">
        <v>19</v>
      </c>
      <c r="B30" s="111" t="s">
        <v>60</v>
      </c>
      <c r="C30" s="72">
        <f t="shared" si="0"/>
        <v>7</v>
      </c>
      <c r="D30" s="72">
        <f t="shared" si="1"/>
        <v>60</v>
      </c>
      <c r="E30" s="74">
        <f t="shared" si="6"/>
        <v>30</v>
      </c>
      <c r="F30" s="75">
        <f t="shared" si="2"/>
        <v>0</v>
      </c>
      <c r="G30" s="73">
        <f t="shared" si="3"/>
        <v>0</v>
      </c>
      <c r="H30" s="73">
        <f t="shared" si="5"/>
        <v>30</v>
      </c>
      <c r="I30" s="73">
        <f t="shared" si="4"/>
        <v>0</v>
      </c>
      <c r="J30" s="12"/>
      <c r="K30" s="9"/>
      <c r="L30" s="9"/>
      <c r="M30" s="9"/>
      <c r="N30" s="9"/>
      <c r="O30" s="11"/>
      <c r="P30" s="10"/>
      <c r="Q30" s="12"/>
      <c r="R30" s="6"/>
      <c r="S30" s="6"/>
      <c r="T30" s="6"/>
      <c r="U30" s="6"/>
      <c r="V30" s="3"/>
      <c r="W30" s="8"/>
      <c r="X30" s="10"/>
      <c r="Y30" s="9"/>
      <c r="Z30" s="9"/>
      <c r="AA30" s="9"/>
      <c r="AB30" s="11"/>
      <c r="AC30" s="11"/>
      <c r="AD30" s="10"/>
      <c r="AE30" s="12"/>
      <c r="AF30" s="9"/>
      <c r="AG30" s="9"/>
      <c r="AH30" s="9"/>
      <c r="AI30" s="11"/>
      <c r="AJ30" s="13"/>
      <c r="AK30" s="20"/>
      <c r="AL30" s="10">
        <v>30</v>
      </c>
      <c r="AM30" s="9"/>
      <c r="AN30" s="9"/>
      <c r="AO30" s="9">
        <v>30</v>
      </c>
      <c r="AP30" s="11"/>
      <c r="AQ30" s="11" t="s">
        <v>31</v>
      </c>
      <c r="AR30" s="6">
        <v>7</v>
      </c>
      <c r="AS30" s="12"/>
      <c r="AT30" s="9"/>
      <c r="AU30" s="9"/>
      <c r="AV30" s="9"/>
      <c r="AW30" s="9"/>
      <c r="AX30" s="9"/>
      <c r="AY30" s="20"/>
    </row>
    <row r="31" spans="1:51" ht="18" customHeight="1">
      <c r="A31" s="99">
        <v>20</v>
      </c>
      <c r="B31" s="111" t="s">
        <v>107</v>
      </c>
      <c r="C31" s="72">
        <f t="shared" si="0"/>
        <v>3</v>
      </c>
      <c r="D31" s="72">
        <f t="shared" si="1"/>
        <v>30</v>
      </c>
      <c r="E31" s="74">
        <f t="shared" si="6"/>
        <v>0</v>
      </c>
      <c r="F31" s="75">
        <f t="shared" si="2"/>
        <v>0</v>
      </c>
      <c r="G31" s="73">
        <f t="shared" si="3"/>
        <v>30</v>
      </c>
      <c r="H31" s="73">
        <f t="shared" si="5"/>
        <v>0</v>
      </c>
      <c r="I31" s="73">
        <f t="shared" si="4"/>
        <v>0</v>
      </c>
      <c r="J31" s="12"/>
      <c r="K31" s="9"/>
      <c r="L31" s="9"/>
      <c r="M31" s="9"/>
      <c r="N31" s="9"/>
      <c r="O31" s="11"/>
      <c r="P31" s="10"/>
      <c r="Q31" s="12"/>
      <c r="R31" s="6"/>
      <c r="S31" s="4"/>
      <c r="T31" s="4"/>
      <c r="U31" s="6"/>
      <c r="V31" s="3"/>
      <c r="W31" s="8"/>
      <c r="X31" s="10"/>
      <c r="Y31" s="9"/>
      <c r="Z31" s="9"/>
      <c r="AA31" s="9"/>
      <c r="AB31" s="11"/>
      <c r="AC31" s="11"/>
      <c r="AD31" s="10"/>
      <c r="AE31" s="12"/>
      <c r="AF31" s="9"/>
      <c r="AG31" s="9"/>
      <c r="AH31" s="9"/>
      <c r="AI31" s="11"/>
      <c r="AJ31" s="13"/>
      <c r="AK31" s="20"/>
      <c r="AL31" s="10"/>
      <c r="AM31" s="9"/>
      <c r="AN31" s="9">
        <v>30</v>
      </c>
      <c r="AO31" s="9"/>
      <c r="AP31" s="11"/>
      <c r="AQ31" s="11" t="s">
        <v>32</v>
      </c>
      <c r="AR31" s="6">
        <v>3</v>
      </c>
      <c r="AS31" s="12"/>
      <c r="AT31" s="9"/>
      <c r="AU31" s="9"/>
      <c r="AV31" s="9"/>
      <c r="AW31" s="9"/>
      <c r="AX31" s="9"/>
      <c r="AY31" s="20"/>
    </row>
    <row r="32" spans="1:51" ht="18" customHeight="1" thickBot="1">
      <c r="A32" s="28">
        <v>21</v>
      </c>
      <c r="B32" s="111" t="s">
        <v>61</v>
      </c>
      <c r="C32" s="72">
        <f t="shared" si="0"/>
        <v>6</v>
      </c>
      <c r="D32" s="72">
        <f t="shared" si="1"/>
        <v>60</v>
      </c>
      <c r="E32" s="74">
        <f t="shared" si="6"/>
        <v>30</v>
      </c>
      <c r="F32" s="75">
        <f t="shared" si="2"/>
        <v>0</v>
      </c>
      <c r="G32" s="73">
        <f t="shared" si="3"/>
        <v>0</v>
      </c>
      <c r="H32" s="73">
        <f t="shared" si="5"/>
        <v>30</v>
      </c>
      <c r="I32" s="73">
        <f t="shared" si="4"/>
        <v>0</v>
      </c>
      <c r="J32" s="12"/>
      <c r="K32" s="9"/>
      <c r="L32" s="9"/>
      <c r="M32" s="9"/>
      <c r="N32" s="11"/>
      <c r="O32" s="13"/>
      <c r="P32" s="10"/>
      <c r="Q32" s="12"/>
      <c r="R32" s="9"/>
      <c r="S32" s="9"/>
      <c r="T32" s="9"/>
      <c r="U32" s="11"/>
      <c r="V32" s="11"/>
      <c r="W32" s="8"/>
      <c r="X32" s="10"/>
      <c r="Y32" s="9"/>
      <c r="Z32" s="9"/>
      <c r="AA32" s="9"/>
      <c r="AB32" s="11"/>
      <c r="AC32" s="11"/>
      <c r="AD32" s="10"/>
      <c r="AE32" s="12"/>
      <c r="AF32" s="9"/>
      <c r="AG32" s="9"/>
      <c r="AH32" s="9"/>
      <c r="AI32" s="11"/>
      <c r="AJ32" s="11"/>
      <c r="AK32" s="8"/>
      <c r="AL32" s="10"/>
      <c r="AM32" s="9"/>
      <c r="AN32" s="9"/>
      <c r="AO32" s="9"/>
      <c r="AP32" s="11"/>
      <c r="AQ32" s="11"/>
      <c r="AR32" s="6"/>
      <c r="AS32" s="12">
        <v>30</v>
      </c>
      <c r="AT32" s="9"/>
      <c r="AU32" s="9"/>
      <c r="AV32" s="9">
        <v>30</v>
      </c>
      <c r="AW32" s="9"/>
      <c r="AX32" s="9" t="s">
        <v>31</v>
      </c>
      <c r="AY32" s="20">
        <v>6</v>
      </c>
    </row>
    <row r="33" spans="1:51" ht="25.5" customHeight="1" thickBot="1">
      <c r="A33" s="181" t="s">
        <v>18</v>
      </c>
      <c r="B33" s="181"/>
      <c r="C33" s="63">
        <f>SUM(C12:C32)</f>
        <v>107</v>
      </c>
      <c r="D33" s="63">
        <f>SUM(D12:D32)</f>
        <v>1125</v>
      </c>
      <c r="E33" s="63">
        <f aca="true" t="shared" si="7" ref="E33:AH33">SUM(E12:E32)</f>
        <v>420</v>
      </c>
      <c r="F33" s="65">
        <f t="shared" si="7"/>
        <v>60</v>
      </c>
      <c r="G33" s="65">
        <f t="shared" si="7"/>
        <v>240</v>
      </c>
      <c r="H33" s="65">
        <f t="shared" si="7"/>
        <v>405</v>
      </c>
      <c r="I33" s="65">
        <f t="shared" si="7"/>
        <v>0</v>
      </c>
      <c r="J33" s="65">
        <f t="shared" si="7"/>
        <v>135</v>
      </c>
      <c r="K33" s="65">
        <f t="shared" si="7"/>
        <v>0</v>
      </c>
      <c r="L33" s="65">
        <f t="shared" si="7"/>
        <v>60</v>
      </c>
      <c r="M33" s="65">
        <f t="shared" si="7"/>
        <v>120</v>
      </c>
      <c r="N33" s="65">
        <f t="shared" si="7"/>
        <v>0</v>
      </c>
      <c r="O33" s="65">
        <f t="shared" si="7"/>
        <v>0</v>
      </c>
      <c r="P33" s="65">
        <f t="shared" si="7"/>
        <v>27</v>
      </c>
      <c r="Q33" s="65">
        <f t="shared" si="7"/>
        <v>90</v>
      </c>
      <c r="R33" s="65">
        <f t="shared" si="7"/>
        <v>30</v>
      </c>
      <c r="S33" s="65">
        <f t="shared" si="7"/>
        <v>0</v>
      </c>
      <c r="T33" s="65">
        <f t="shared" si="7"/>
        <v>120</v>
      </c>
      <c r="U33" s="65">
        <f t="shared" si="7"/>
        <v>0</v>
      </c>
      <c r="V33" s="65">
        <f t="shared" si="7"/>
        <v>0</v>
      </c>
      <c r="W33" s="65">
        <f t="shared" si="7"/>
        <v>22</v>
      </c>
      <c r="X33" s="65">
        <f t="shared" si="7"/>
        <v>60</v>
      </c>
      <c r="Y33" s="65">
        <f t="shared" si="7"/>
        <v>30</v>
      </c>
      <c r="Z33" s="65">
        <f t="shared" si="7"/>
        <v>60</v>
      </c>
      <c r="AA33" s="65">
        <f t="shared" si="7"/>
        <v>60</v>
      </c>
      <c r="AB33" s="65">
        <f t="shared" si="7"/>
        <v>0</v>
      </c>
      <c r="AC33" s="65">
        <f t="shared" si="7"/>
        <v>0</v>
      </c>
      <c r="AD33" s="65">
        <f t="shared" si="7"/>
        <v>19</v>
      </c>
      <c r="AE33" s="65">
        <f t="shared" si="7"/>
        <v>60</v>
      </c>
      <c r="AF33" s="65">
        <f t="shared" si="7"/>
        <v>0</v>
      </c>
      <c r="AG33" s="65">
        <f t="shared" si="7"/>
        <v>30</v>
      </c>
      <c r="AH33" s="65">
        <f t="shared" si="7"/>
        <v>60</v>
      </c>
      <c r="AI33" s="65">
        <f aca="true" t="shared" si="8" ref="AI33:AY33">SUM(AI12:AI32)</f>
        <v>0</v>
      </c>
      <c r="AJ33" s="65">
        <f t="shared" si="8"/>
        <v>0</v>
      </c>
      <c r="AK33" s="65">
        <f t="shared" si="8"/>
        <v>16</v>
      </c>
      <c r="AL33" s="65">
        <f t="shared" si="8"/>
        <v>45</v>
      </c>
      <c r="AM33" s="65">
        <f t="shared" si="8"/>
        <v>0</v>
      </c>
      <c r="AN33" s="65">
        <f t="shared" si="8"/>
        <v>75</v>
      </c>
      <c r="AO33" s="65">
        <f t="shared" si="8"/>
        <v>30</v>
      </c>
      <c r="AP33" s="65">
        <f t="shared" si="8"/>
        <v>0</v>
      </c>
      <c r="AQ33" s="65">
        <f t="shared" si="8"/>
        <v>0</v>
      </c>
      <c r="AR33" s="65">
        <f t="shared" si="8"/>
        <v>17</v>
      </c>
      <c r="AS33" s="65">
        <f t="shared" si="8"/>
        <v>30</v>
      </c>
      <c r="AT33" s="65">
        <f t="shared" si="8"/>
        <v>0</v>
      </c>
      <c r="AU33" s="65">
        <f t="shared" si="8"/>
        <v>0</v>
      </c>
      <c r="AV33" s="65">
        <f t="shared" si="8"/>
        <v>30</v>
      </c>
      <c r="AW33" s="65">
        <f t="shared" si="8"/>
        <v>0</v>
      </c>
      <c r="AX33" s="65">
        <f t="shared" si="8"/>
        <v>0</v>
      </c>
      <c r="AY33" s="67">
        <f t="shared" si="8"/>
        <v>6</v>
      </c>
    </row>
    <row r="34" spans="1:51" ht="25.5" customHeight="1" thickBot="1">
      <c r="A34" s="127" t="s">
        <v>20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9"/>
    </row>
    <row r="35" spans="1:51" ht="18" customHeight="1" thickBot="1">
      <c r="A35" s="109"/>
      <c r="B35" s="130" t="s">
        <v>95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1"/>
    </row>
    <row r="36" spans="1:51" ht="18" customHeight="1">
      <c r="A36" s="61">
        <v>22</v>
      </c>
      <c r="B36" s="113" t="s">
        <v>62</v>
      </c>
      <c r="C36" s="80">
        <f aca="true" t="shared" si="9" ref="C36:C42">SUM(P36,W36,AD36,AK36,AR36,AY36)</f>
        <v>3</v>
      </c>
      <c r="D36" s="83">
        <f aca="true" t="shared" si="10" ref="D36:D42">SUM(E36:I36)</f>
        <v>30</v>
      </c>
      <c r="E36" s="80">
        <f aca="true" t="shared" si="11" ref="E36:I42">SUM(J36,Q36,X36,AE36,AL36,AS36)</f>
        <v>0</v>
      </c>
      <c r="F36" s="80">
        <f t="shared" si="11"/>
        <v>0</v>
      </c>
      <c r="G36" s="80">
        <f t="shared" si="11"/>
        <v>0</v>
      </c>
      <c r="H36" s="80">
        <v>30</v>
      </c>
      <c r="I36" s="84">
        <f t="shared" si="11"/>
        <v>0</v>
      </c>
      <c r="J36" s="61"/>
      <c r="K36" s="34"/>
      <c r="L36" s="34"/>
      <c r="M36" s="34">
        <v>30</v>
      </c>
      <c r="N36" s="34"/>
      <c r="O36" s="34" t="s">
        <v>32</v>
      </c>
      <c r="P36" s="40">
        <v>3</v>
      </c>
      <c r="Q36" s="61"/>
      <c r="R36" s="34"/>
      <c r="S36" s="34"/>
      <c r="T36" s="34"/>
      <c r="U36" s="34"/>
      <c r="V36" s="34"/>
      <c r="W36" s="40"/>
      <c r="X36" s="61"/>
      <c r="Y36" s="34"/>
      <c r="Z36" s="34"/>
      <c r="AA36" s="34"/>
      <c r="AB36" s="34"/>
      <c r="AC36" s="34"/>
      <c r="AD36" s="40"/>
      <c r="AE36" s="61"/>
      <c r="AF36" s="34"/>
      <c r="AG36" s="34"/>
      <c r="AH36" s="34"/>
      <c r="AI36" s="34"/>
      <c r="AJ36" s="34"/>
      <c r="AK36" s="40"/>
      <c r="AL36" s="61"/>
      <c r="AM36" s="34"/>
      <c r="AN36" s="34"/>
      <c r="AO36" s="34"/>
      <c r="AP36" s="34"/>
      <c r="AQ36" s="34"/>
      <c r="AR36" s="40"/>
      <c r="AS36" s="38"/>
      <c r="AT36" s="34"/>
      <c r="AU36" s="34"/>
      <c r="AV36" s="34"/>
      <c r="AW36" s="34"/>
      <c r="AX36" s="34"/>
      <c r="AY36" s="40"/>
    </row>
    <row r="37" spans="1:51" ht="18" customHeight="1">
      <c r="A37" s="62">
        <v>23</v>
      </c>
      <c r="B37" s="114" t="s">
        <v>63</v>
      </c>
      <c r="C37" s="72">
        <f t="shared" si="9"/>
        <v>3</v>
      </c>
      <c r="D37" s="74">
        <f t="shared" si="10"/>
        <v>30</v>
      </c>
      <c r="E37" s="75">
        <f t="shared" si="11"/>
        <v>0</v>
      </c>
      <c r="F37" s="75">
        <f t="shared" si="11"/>
        <v>0</v>
      </c>
      <c r="G37" s="75">
        <f t="shared" si="11"/>
        <v>0</v>
      </c>
      <c r="H37" s="75">
        <f t="shared" si="11"/>
        <v>30</v>
      </c>
      <c r="I37" s="75">
        <f t="shared" si="11"/>
        <v>0</v>
      </c>
      <c r="J37" s="12"/>
      <c r="K37" s="9"/>
      <c r="L37" s="9"/>
      <c r="M37" s="9">
        <v>30</v>
      </c>
      <c r="N37" s="6"/>
      <c r="O37" s="6" t="s">
        <v>32</v>
      </c>
      <c r="P37" s="10">
        <v>3</v>
      </c>
      <c r="Q37" s="12"/>
      <c r="R37" s="9"/>
      <c r="S37" s="9"/>
      <c r="T37" s="9"/>
      <c r="U37" s="11"/>
      <c r="V37" s="13"/>
      <c r="W37" s="8"/>
      <c r="X37" s="10"/>
      <c r="Y37" s="9"/>
      <c r="Z37" s="9"/>
      <c r="AA37" s="9"/>
      <c r="AB37" s="11"/>
      <c r="AC37" s="11"/>
      <c r="AD37" s="10"/>
      <c r="AE37" s="12"/>
      <c r="AF37" s="9"/>
      <c r="AG37" s="9"/>
      <c r="AH37" s="9"/>
      <c r="AI37" s="11"/>
      <c r="AJ37" s="13"/>
      <c r="AK37" s="8"/>
      <c r="AL37" s="10"/>
      <c r="AM37" s="9"/>
      <c r="AN37" s="9"/>
      <c r="AO37" s="9"/>
      <c r="AP37" s="11"/>
      <c r="AQ37" s="11"/>
      <c r="AR37" s="10"/>
      <c r="AS37" s="12"/>
      <c r="AT37" s="9"/>
      <c r="AU37" s="9"/>
      <c r="AV37" s="9"/>
      <c r="AW37" s="9"/>
      <c r="AX37" s="9"/>
      <c r="AY37" s="20"/>
    </row>
    <row r="38" spans="1:51" ht="18" customHeight="1">
      <c r="A38" s="62">
        <v>24</v>
      </c>
      <c r="B38" s="114" t="s">
        <v>64</v>
      </c>
      <c r="C38" s="72">
        <f t="shared" si="9"/>
        <v>3</v>
      </c>
      <c r="D38" s="74">
        <f t="shared" si="10"/>
        <v>30</v>
      </c>
      <c r="E38" s="75">
        <f t="shared" si="11"/>
        <v>0</v>
      </c>
      <c r="F38" s="75">
        <f t="shared" si="11"/>
        <v>0</v>
      </c>
      <c r="G38" s="75">
        <f t="shared" si="11"/>
        <v>0</v>
      </c>
      <c r="H38" s="75">
        <f t="shared" si="11"/>
        <v>30</v>
      </c>
      <c r="I38" s="75">
        <f t="shared" si="11"/>
        <v>0</v>
      </c>
      <c r="J38" s="12"/>
      <c r="K38" s="9"/>
      <c r="L38" s="9"/>
      <c r="M38" s="9">
        <v>30</v>
      </c>
      <c r="N38" s="6"/>
      <c r="O38" s="6" t="s">
        <v>32</v>
      </c>
      <c r="P38" s="10">
        <v>3</v>
      </c>
      <c r="Q38" s="12"/>
      <c r="R38" s="9"/>
      <c r="S38" s="9"/>
      <c r="T38" s="9"/>
      <c r="U38" s="11"/>
      <c r="V38" s="13"/>
      <c r="W38" s="8"/>
      <c r="X38" s="10"/>
      <c r="Y38" s="9"/>
      <c r="Z38" s="9"/>
      <c r="AA38" s="9"/>
      <c r="AB38" s="11"/>
      <c r="AC38" s="11"/>
      <c r="AD38" s="10"/>
      <c r="AE38" s="12"/>
      <c r="AF38" s="9"/>
      <c r="AG38" s="9"/>
      <c r="AH38" s="9"/>
      <c r="AI38" s="11"/>
      <c r="AJ38" s="13"/>
      <c r="AK38" s="8"/>
      <c r="AL38" s="10"/>
      <c r="AM38" s="9"/>
      <c r="AN38" s="9"/>
      <c r="AO38" s="9"/>
      <c r="AP38" s="11"/>
      <c r="AQ38" s="11"/>
      <c r="AR38" s="10"/>
      <c r="AS38" s="12"/>
      <c r="AT38" s="9"/>
      <c r="AU38" s="9"/>
      <c r="AV38" s="9"/>
      <c r="AW38" s="9"/>
      <c r="AX38" s="9"/>
      <c r="AY38" s="20"/>
    </row>
    <row r="39" spans="1:51" ht="21" customHeight="1">
      <c r="A39" s="62">
        <v>25</v>
      </c>
      <c r="B39" s="114" t="s">
        <v>65</v>
      </c>
      <c r="C39" s="72">
        <f t="shared" si="9"/>
        <v>3</v>
      </c>
      <c r="D39" s="74">
        <f t="shared" si="10"/>
        <v>30</v>
      </c>
      <c r="E39" s="75">
        <f t="shared" si="11"/>
        <v>0</v>
      </c>
      <c r="F39" s="75">
        <f t="shared" si="11"/>
        <v>0</v>
      </c>
      <c r="G39" s="75">
        <f t="shared" si="11"/>
        <v>0</v>
      </c>
      <c r="H39" s="75">
        <f t="shared" si="11"/>
        <v>30</v>
      </c>
      <c r="I39" s="75">
        <f t="shared" si="11"/>
        <v>0</v>
      </c>
      <c r="J39" s="12"/>
      <c r="K39" s="9"/>
      <c r="L39" s="9"/>
      <c r="M39" s="9">
        <v>30</v>
      </c>
      <c r="N39" s="6"/>
      <c r="O39" s="6" t="s">
        <v>32</v>
      </c>
      <c r="P39" s="10">
        <v>3</v>
      </c>
      <c r="Q39" s="12"/>
      <c r="R39" s="9"/>
      <c r="S39" s="9"/>
      <c r="T39" s="9"/>
      <c r="U39" s="11"/>
      <c r="V39" s="13"/>
      <c r="W39" s="8"/>
      <c r="X39" s="10"/>
      <c r="Y39" s="9"/>
      <c r="Z39" s="9"/>
      <c r="AA39" s="9"/>
      <c r="AB39" s="11"/>
      <c r="AC39" s="11"/>
      <c r="AD39" s="10"/>
      <c r="AE39" s="12"/>
      <c r="AF39" s="9"/>
      <c r="AG39" s="9"/>
      <c r="AH39" s="9"/>
      <c r="AI39" s="11"/>
      <c r="AJ39" s="13"/>
      <c r="AK39" s="8"/>
      <c r="AL39" s="10"/>
      <c r="AM39" s="9"/>
      <c r="AN39" s="9"/>
      <c r="AO39" s="9"/>
      <c r="AP39" s="11"/>
      <c r="AQ39" s="13"/>
      <c r="AR39" s="8"/>
      <c r="AS39" s="12"/>
      <c r="AT39" s="9"/>
      <c r="AU39" s="9"/>
      <c r="AV39" s="9"/>
      <c r="AW39" s="9"/>
      <c r="AX39" s="9"/>
      <c r="AY39" s="20"/>
    </row>
    <row r="40" spans="1:51" ht="21" customHeight="1">
      <c r="A40" s="119">
        <v>26</v>
      </c>
      <c r="B40" s="115" t="s">
        <v>66</v>
      </c>
      <c r="C40" s="72">
        <f t="shared" si="9"/>
        <v>3</v>
      </c>
      <c r="D40" s="72">
        <f t="shared" si="10"/>
        <v>30</v>
      </c>
      <c r="E40" s="74">
        <f t="shared" si="11"/>
        <v>0</v>
      </c>
      <c r="F40" s="75">
        <f t="shared" si="11"/>
        <v>0</v>
      </c>
      <c r="G40" s="73">
        <f t="shared" si="11"/>
        <v>0</v>
      </c>
      <c r="H40" s="73">
        <f t="shared" si="11"/>
        <v>30</v>
      </c>
      <c r="I40" s="73">
        <f t="shared" si="11"/>
        <v>0</v>
      </c>
      <c r="J40" s="6"/>
      <c r="K40" s="6"/>
      <c r="L40" s="6"/>
      <c r="M40" s="6">
        <v>30</v>
      </c>
      <c r="N40" s="6"/>
      <c r="O40" s="6" t="s">
        <v>32</v>
      </c>
      <c r="P40" s="4">
        <v>3</v>
      </c>
      <c r="Q40" s="119"/>
      <c r="R40" s="6"/>
      <c r="S40" s="6"/>
      <c r="T40" s="6"/>
      <c r="U40" s="6"/>
      <c r="V40" s="6"/>
      <c r="W40" s="8"/>
      <c r="X40" s="6"/>
      <c r="Y40" s="6"/>
      <c r="Z40" s="6"/>
      <c r="AA40" s="6"/>
      <c r="AB40" s="6"/>
      <c r="AC40" s="6"/>
      <c r="AD40" s="8"/>
      <c r="AE40" s="6"/>
      <c r="AF40" s="6"/>
      <c r="AG40" s="6"/>
      <c r="AH40" s="6"/>
      <c r="AI40" s="6"/>
      <c r="AJ40" s="6"/>
      <c r="AK40" s="8"/>
      <c r="AL40" s="6"/>
      <c r="AM40" s="6"/>
      <c r="AN40" s="6"/>
      <c r="AO40" s="6"/>
      <c r="AP40" s="6"/>
      <c r="AQ40" s="6"/>
      <c r="AR40" s="8"/>
      <c r="AS40" s="6"/>
      <c r="AT40" s="6"/>
      <c r="AU40" s="6"/>
      <c r="AV40" s="6"/>
      <c r="AW40" s="6"/>
      <c r="AX40" s="6"/>
      <c r="AY40" s="8"/>
    </row>
    <row r="41" spans="1:51" ht="21" customHeight="1">
      <c r="A41" s="119">
        <v>27</v>
      </c>
      <c r="B41" s="115" t="s">
        <v>94</v>
      </c>
      <c r="C41" s="72">
        <f t="shared" si="9"/>
        <v>3</v>
      </c>
      <c r="D41" s="72">
        <f t="shared" si="10"/>
        <v>30</v>
      </c>
      <c r="E41" s="74">
        <f t="shared" si="11"/>
        <v>0</v>
      </c>
      <c r="F41" s="75">
        <f t="shared" si="11"/>
        <v>0</v>
      </c>
      <c r="G41" s="73">
        <f t="shared" si="11"/>
        <v>0</v>
      </c>
      <c r="H41" s="73">
        <f t="shared" si="11"/>
        <v>30</v>
      </c>
      <c r="I41" s="73">
        <f t="shared" si="11"/>
        <v>0</v>
      </c>
      <c r="J41" s="6"/>
      <c r="K41" s="6"/>
      <c r="L41" s="6"/>
      <c r="M41" s="6">
        <v>30</v>
      </c>
      <c r="N41" s="6"/>
      <c r="O41" s="6" t="s">
        <v>32</v>
      </c>
      <c r="P41" s="4">
        <v>3</v>
      </c>
      <c r="Q41" s="119"/>
      <c r="R41" s="6"/>
      <c r="S41" s="6"/>
      <c r="T41" s="6"/>
      <c r="U41" s="6"/>
      <c r="V41" s="6"/>
      <c r="W41" s="8"/>
      <c r="X41" s="6"/>
      <c r="Y41" s="6"/>
      <c r="Z41" s="6"/>
      <c r="AA41" s="6"/>
      <c r="AB41" s="6"/>
      <c r="AC41" s="6"/>
      <c r="AD41" s="8"/>
      <c r="AE41" s="6"/>
      <c r="AF41" s="6"/>
      <c r="AG41" s="6"/>
      <c r="AH41" s="6"/>
      <c r="AI41" s="6"/>
      <c r="AJ41" s="6"/>
      <c r="AK41" s="8"/>
      <c r="AL41" s="6"/>
      <c r="AM41" s="6"/>
      <c r="AN41" s="6"/>
      <c r="AO41" s="6"/>
      <c r="AP41" s="6"/>
      <c r="AQ41" s="6"/>
      <c r="AR41" s="8"/>
      <c r="AS41" s="6"/>
      <c r="AT41" s="6"/>
      <c r="AU41" s="6"/>
      <c r="AV41" s="6"/>
      <c r="AW41" s="6"/>
      <c r="AX41" s="6"/>
      <c r="AY41" s="8"/>
    </row>
    <row r="42" spans="1:51" ht="23.25" customHeight="1" thickBot="1">
      <c r="A42" s="99">
        <v>28</v>
      </c>
      <c r="B42" s="115" t="s">
        <v>93</v>
      </c>
      <c r="C42" s="76">
        <f t="shared" si="9"/>
        <v>3</v>
      </c>
      <c r="D42" s="85">
        <f t="shared" si="10"/>
        <v>30</v>
      </c>
      <c r="E42" s="79">
        <f t="shared" si="11"/>
        <v>0</v>
      </c>
      <c r="F42" s="79">
        <f t="shared" si="11"/>
        <v>0</v>
      </c>
      <c r="G42" s="79">
        <f t="shared" si="11"/>
        <v>0</v>
      </c>
      <c r="H42" s="79">
        <f t="shared" si="11"/>
        <v>30</v>
      </c>
      <c r="I42" s="79">
        <f t="shared" si="11"/>
        <v>0</v>
      </c>
      <c r="J42" s="102"/>
      <c r="K42" s="24"/>
      <c r="L42" s="24"/>
      <c r="M42" s="24">
        <v>30</v>
      </c>
      <c r="N42" s="25"/>
      <c r="O42" s="25" t="s">
        <v>32</v>
      </c>
      <c r="P42" s="95">
        <v>3</v>
      </c>
      <c r="Q42" s="102"/>
      <c r="R42" s="24"/>
      <c r="S42" s="24"/>
      <c r="T42" s="24"/>
      <c r="U42" s="25"/>
      <c r="V42" s="28"/>
      <c r="W42" s="103"/>
      <c r="X42" s="95"/>
      <c r="Y42" s="24"/>
      <c r="Z42" s="24"/>
      <c r="AA42" s="24"/>
      <c r="AB42" s="25"/>
      <c r="AC42" s="25"/>
      <c r="AD42" s="95"/>
      <c r="AE42" s="102"/>
      <c r="AF42" s="24"/>
      <c r="AG42" s="24"/>
      <c r="AH42" s="24"/>
      <c r="AI42" s="25"/>
      <c r="AJ42" s="28"/>
      <c r="AK42" s="103"/>
      <c r="AL42" s="95"/>
      <c r="AM42" s="24"/>
      <c r="AN42" s="24"/>
      <c r="AO42" s="24"/>
      <c r="AP42" s="25"/>
      <c r="AQ42" s="28"/>
      <c r="AR42" s="103"/>
      <c r="AS42" s="102"/>
      <c r="AT42" s="24"/>
      <c r="AU42" s="24"/>
      <c r="AV42" s="24"/>
      <c r="AW42" s="24"/>
      <c r="AX42" s="24"/>
      <c r="AY42" s="104"/>
    </row>
    <row r="43" spans="1:62" s="90" customFormat="1" ht="18" customHeight="1" thickBot="1">
      <c r="A43" s="146" t="s">
        <v>96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</row>
    <row r="44" spans="1:51" ht="18" customHeight="1">
      <c r="A44" s="60">
        <f>A42+1</f>
        <v>29</v>
      </c>
      <c r="B44" s="43" t="s">
        <v>35</v>
      </c>
      <c r="C44" s="107">
        <f aca="true" t="shared" si="12" ref="C44:C49">SUM(P44,W44,AD44,AK44,AR44)</f>
        <v>4</v>
      </c>
      <c r="D44" s="105">
        <f aca="true" t="shared" si="13" ref="D44:D49">SUM(E44:I44)</f>
        <v>30</v>
      </c>
      <c r="E44" s="106">
        <f aca="true" t="shared" si="14" ref="E44:F49">SUM(J44,Q44,X44,AE44,AL44,AS44)</f>
        <v>0</v>
      </c>
      <c r="F44" s="106">
        <f t="shared" si="14"/>
        <v>0</v>
      </c>
      <c r="G44" s="106">
        <f aca="true" t="shared" si="15" ref="G44:G49">SUM(L44,S44,Z44,AG44,AN44)</f>
        <v>30</v>
      </c>
      <c r="H44" s="106">
        <f aca="true" t="shared" si="16" ref="H44:I49">SUM(M44,T44,AA44,AH44,AO44,AV44)</f>
        <v>0</v>
      </c>
      <c r="I44" s="107">
        <f t="shared" si="16"/>
        <v>0</v>
      </c>
      <c r="J44" s="12"/>
      <c r="K44" s="9"/>
      <c r="L44" s="9"/>
      <c r="M44" s="9"/>
      <c r="N44" s="11"/>
      <c r="O44" s="13"/>
      <c r="P44" s="10"/>
      <c r="Q44" s="12"/>
      <c r="R44" s="9"/>
      <c r="S44" s="9">
        <v>30</v>
      </c>
      <c r="T44" s="9"/>
      <c r="U44" s="11"/>
      <c r="V44" s="11" t="s">
        <v>32</v>
      </c>
      <c r="W44" s="8">
        <v>4</v>
      </c>
      <c r="X44" s="10"/>
      <c r="Y44" s="9"/>
      <c r="Z44" s="9"/>
      <c r="AA44" s="9"/>
      <c r="AB44" s="11"/>
      <c r="AC44" s="11"/>
      <c r="AD44" s="10"/>
      <c r="AE44" s="12"/>
      <c r="AF44" s="9"/>
      <c r="AG44" s="9"/>
      <c r="AH44" s="9"/>
      <c r="AI44" s="11"/>
      <c r="AJ44" s="11"/>
      <c r="AK44" s="8"/>
      <c r="AL44" s="10"/>
      <c r="AM44" s="9"/>
      <c r="AN44" s="9"/>
      <c r="AO44" s="9"/>
      <c r="AP44" s="11"/>
      <c r="AQ44" s="11"/>
      <c r="AR44" s="10"/>
      <c r="AS44" s="12"/>
      <c r="AT44" s="9"/>
      <c r="AU44" s="9">
        <v>30</v>
      </c>
      <c r="AV44" s="9"/>
      <c r="AW44" s="11"/>
      <c r="AX44" s="11" t="s">
        <v>32</v>
      </c>
      <c r="AY44" s="8">
        <v>4</v>
      </c>
    </row>
    <row r="45" spans="1:51" ht="18" customHeight="1">
      <c r="A45" s="59">
        <f>A44+1</f>
        <v>30</v>
      </c>
      <c r="B45" s="44" t="s">
        <v>124</v>
      </c>
      <c r="C45" s="107">
        <f t="shared" si="12"/>
        <v>4</v>
      </c>
      <c r="D45" s="105">
        <f t="shared" si="13"/>
        <v>30</v>
      </c>
      <c r="E45" s="106">
        <f t="shared" si="14"/>
        <v>0</v>
      </c>
      <c r="F45" s="106">
        <f t="shared" si="14"/>
        <v>0</v>
      </c>
      <c r="G45" s="106">
        <f t="shared" si="15"/>
        <v>30</v>
      </c>
      <c r="H45" s="106">
        <f t="shared" si="16"/>
        <v>0</v>
      </c>
      <c r="I45" s="107">
        <f t="shared" si="16"/>
        <v>0</v>
      </c>
      <c r="J45" s="12"/>
      <c r="K45" s="9"/>
      <c r="L45" s="9"/>
      <c r="M45" s="9"/>
      <c r="N45" s="11"/>
      <c r="O45" s="13"/>
      <c r="P45" s="10"/>
      <c r="Q45" s="12"/>
      <c r="R45" s="9"/>
      <c r="S45" s="9">
        <v>30</v>
      </c>
      <c r="T45" s="9"/>
      <c r="U45" s="11"/>
      <c r="V45" s="11" t="s">
        <v>32</v>
      </c>
      <c r="W45" s="8">
        <v>4</v>
      </c>
      <c r="X45" s="10"/>
      <c r="Y45" s="9"/>
      <c r="Z45" s="9"/>
      <c r="AA45" s="9"/>
      <c r="AB45" s="11"/>
      <c r="AC45" s="11"/>
      <c r="AD45" s="10"/>
      <c r="AE45" s="12"/>
      <c r="AF45" s="9"/>
      <c r="AG45" s="9"/>
      <c r="AH45" s="9"/>
      <c r="AI45" s="11"/>
      <c r="AJ45" s="11"/>
      <c r="AK45" s="20"/>
      <c r="AL45" s="10"/>
      <c r="AM45" s="9"/>
      <c r="AN45" s="9"/>
      <c r="AO45" s="9"/>
      <c r="AP45" s="11"/>
      <c r="AQ45" s="11"/>
      <c r="AR45" s="10"/>
      <c r="AS45" s="12"/>
      <c r="AT45" s="9"/>
      <c r="AU45" s="9">
        <v>30</v>
      </c>
      <c r="AV45" s="9"/>
      <c r="AW45" s="11"/>
      <c r="AX45" s="11" t="s">
        <v>32</v>
      </c>
      <c r="AY45" s="8">
        <v>4</v>
      </c>
    </row>
    <row r="46" spans="1:51" ht="18" customHeight="1">
      <c r="A46" s="59">
        <f>A45+1</f>
        <v>31</v>
      </c>
      <c r="B46" s="45" t="s">
        <v>36</v>
      </c>
      <c r="C46" s="107">
        <f t="shared" si="12"/>
        <v>4</v>
      </c>
      <c r="D46" s="105">
        <f t="shared" si="13"/>
        <v>30</v>
      </c>
      <c r="E46" s="106">
        <f t="shared" si="14"/>
        <v>0</v>
      </c>
      <c r="F46" s="106">
        <f t="shared" si="14"/>
        <v>0</v>
      </c>
      <c r="G46" s="106">
        <f t="shared" si="15"/>
        <v>30</v>
      </c>
      <c r="H46" s="106">
        <f t="shared" si="16"/>
        <v>0</v>
      </c>
      <c r="I46" s="107">
        <f t="shared" si="16"/>
        <v>0</v>
      </c>
      <c r="J46" s="12"/>
      <c r="K46" s="9"/>
      <c r="L46" s="9"/>
      <c r="M46" s="9"/>
      <c r="N46" s="11"/>
      <c r="O46" s="13"/>
      <c r="P46" s="10"/>
      <c r="Q46" s="12"/>
      <c r="R46" s="9"/>
      <c r="S46" s="9">
        <v>30</v>
      </c>
      <c r="T46" s="9"/>
      <c r="U46" s="11"/>
      <c r="V46" s="11" t="s">
        <v>32</v>
      </c>
      <c r="W46" s="8">
        <v>4</v>
      </c>
      <c r="X46" s="10"/>
      <c r="Y46" s="9"/>
      <c r="Z46" s="9"/>
      <c r="AA46" s="9"/>
      <c r="AB46" s="11"/>
      <c r="AC46" s="11"/>
      <c r="AD46" s="10"/>
      <c r="AE46" s="12"/>
      <c r="AF46" s="9"/>
      <c r="AG46" s="9"/>
      <c r="AH46" s="9"/>
      <c r="AI46" s="11"/>
      <c r="AJ46" s="11"/>
      <c r="AK46" s="8"/>
      <c r="AL46" s="10"/>
      <c r="AM46" s="9"/>
      <c r="AN46" s="9"/>
      <c r="AO46" s="9"/>
      <c r="AP46" s="11"/>
      <c r="AQ46" s="11"/>
      <c r="AR46" s="10"/>
      <c r="AS46" s="12"/>
      <c r="AT46" s="9"/>
      <c r="AU46" s="9">
        <v>30</v>
      </c>
      <c r="AV46" s="9"/>
      <c r="AW46" s="11"/>
      <c r="AX46" s="11" t="s">
        <v>32</v>
      </c>
      <c r="AY46" s="8">
        <v>4</v>
      </c>
    </row>
    <row r="47" spans="1:51" ht="18" customHeight="1">
      <c r="A47" s="59">
        <f>A46+1</f>
        <v>32</v>
      </c>
      <c r="B47" s="45" t="s">
        <v>37</v>
      </c>
      <c r="C47" s="107">
        <f t="shared" si="12"/>
        <v>4</v>
      </c>
      <c r="D47" s="105">
        <f t="shared" si="13"/>
        <v>30</v>
      </c>
      <c r="E47" s="106">
        <f t="shared" si="14"/>
        <v>0</v>
      </c>
      <c r="F47" s="106">
        <f t="shared" si="14"/>
        <v>0</v>
      </c>
      <c r="G47" s="106">
        <f t="shared" si="15"/>
        <v>30</v>
      </c>
      <c r="H47" s="106">
        <f t="shared" si="16"/>
        <v>0</v>
      </c>
      <c r="I47" s="107">
        <f t="shared" si="16"/>
        <v>0</v>
      </c>
      <c r="J47" s="12"/>
      <c r="K47" s="9"/>
      <c r="L47" s="9"/>
      <c r="M47" s="9"/>
      <c r="N47" s="6"/>
      <c r="O47" s="13"/>
      <c r="P47" s="10"/>
      <c r="Q47" s="12"/>
      <c r="R47" s="9"/>
      <c r="S47" s="9">
        <v>30</v>
      </c>
      <c r="T47" s="9"/>
      <c r="U47" s="11"/>
      <c r="V47" s="11" t="s">
        <v>32</v>
      </c>
      <c r="W47" s="8">
        <v>4</v>
      </c>
      <c r="X47" s="10"/>
      <c r="Y47" s="9"/>
      <c r="Z47" s="9"/>
      <c r="AA47" s="9"/>
      <c r="AB47" s="11"/>
      <c r="AC47" s="11"/>
      <c r="AD47" s="10"/>
      <c r="AE47" s="12"/>
      <c r="AF47" s="9"/>
      <c r="AG47" s="9"/>
      <c r="AH47" s="9"/>
      <c r="AI47" s="11"/>
      <c r="AJ47" s="11"/>
      <c r="AK47" s="8"/>
      <c r="AL47" s="10"/>
      <c r="AM47" s="9"/>
      <c r="AN47" s="9"/>
      <c r="AO47" s="9"/>
      <c r="AP47" s="11"/>
      <c r="AQ47" s="11"/>
      <c r="AR47" s="10"/>
      <c r="AS47" s="12"/>
      <c r="AT47" s="9"/>
      <c r="AU47" s="9">
        <v>30</v>
      </c>
      <c r="AV47" s="9"/>
      <c r="AW47" s="11"/>
      <c r="AX47" s="11" t="s">
        <v>32</v>
      </c>
      <c r="AY47" s="8">
        <v>4</v>
      </c>
    </row>
    <row r="48" spans="1:51" ht="18" customHeight="1">
      <c r="A48" s="59">
        <f>A47+1</f>
        <v>33</v>
      </c>
      <c r="B48" s="45" t="s">
        <v>38</v>
      </c>
      <c r="C48" s="107">
        <f t="shared" si="12"/>
        <v>4</v>
      </c>
      <c r="D48" s="105">
        <f t="shared" si="13"/>
        <v>30</v>
      </c>
      <c r="E48" s="106">
        <f t="shared" si="14"/>
        <v>0</v>
      </c>
      <c r="F48" s="106">
        <f t="shared" si="14"/>
        <v>0</v>
      </c>
      <c r="G48" s="106">
        <f t="shared" si="15"/>
        <v>30</v>
      </c>
      <c r="H48" s="106">
        <f t="shared" si="16"/>
        <v>0</v>
      </c>
      <c r="I48" s="107">
        <f t="shared" si="16"/>
        <v>0</v>
      </c>
      <c r="J48" s="12"/>
      <c r="K48" s="9"/>
      <c r="L48" s="9"/>
      <c r="M48" s="9"/>
      <c r="N48" s="9"/>
      <c r="O48" s="11"/>
      <c r="P48" s="10"/>
      <c r="Q48" s="12"/>
      <c r="R48" s="6"/>
      <c r="S48" s="4">
        <v>30</v>
      </c>
      <c r="T48" s="9"/>
      <c r="U48" s="11"/>
      <c r="V48" s="11" t="s">
        <v>32</v>
      </c>
      <c r="W48" s="8">
        <v>4</v>
      </c>
      <c r="X48" s="10"/>
      <c r="Y48" s="9"/>
      <c r="Z48" s="9"/>
      <c r="AA48" s="9"/>
      <c r="AB48" s="11"/>
      <c r="AC48" s="11"/>
      <c r="AD48" s="10"/>
      <c r="AE48" s="12"/>
      <c r="AF48" s="9"/>
      <c r="AG48" s="9"/>
      <c r="AH48" s="9"/>
      <c r="AI48" s="11"/>
      <c r="AJ48" s="11"/>
      <c r="AK48" s="8"/>
      <c r="AL48" s="10"/>
      <c r="AM48" s="9"/>
      <c r="AN48" s="9"/>
      <c r="AO48" s="9"/>
      <c r="AP48" s="11"/>
      <c r="AQ48" s="11"/>
      <c r="AR48" s="10"/>
      <c r="AS48" s="12"/>
      <c r="AT48" s="9"/>
      <c r="AU48" s="4">
        <v>30</v>
      </c>
      <c r="AV48" s="9"/>
      <c r="AW48" s="11"/>
      <c r="AX48" s="11" t="s">
        <v>32</v>
      </c>
      <c r="AY48" s="8">
        <v>4</v>
      </c>
    </row>
    <row r="49" spans="1:51" ht="18" customHeight="1">
      <c r="A49" s="59">
        <f>A48+1</f>
        <v>34</v>
      </c>
      <c r="B49" s="45" t="s">
        <v>39</v>
      </c>
      <c r="C49" s="107">
        <f t="shared" si="12"/>
        <v>4</v>
      </c>
      <c r="D49" s="105">
        <f t="shared" si="13"/>
        <v>30</v>
      </c>
      <c r="E49" s="106">
        <f t="shared" si="14"/>
        <v>0</v>
      </c>
      <c r="F49" s="106">
        <f t="shared" si="14"/>
        <v>0</v>
      </c>
      <c r="G49" s="106">
        <f t="shared" si="15"/>
        <v>30</v>
      </c>
      <c r="H49" s="106">
        <f t="shared" si="16"/>
        <v>0</v>
      </c>
      <c r="I49" s="107">
        <f t="shared" si="16"/>
        <v>0</v>
      </c>
      <c r="J49" s="12"/>
      <c r="K49" s="9"/>
      <c r="L49" s="9"/>
      <c r="M49" s="9"/>
      <c r="N49" s="11"/>
      <c r="O49" s="13"/>
      <c r="P49" s="10"/>
      <c r="Q49" s="12"/>
      <c r="R49" s="9"/>
      <c r="S49" s="9">
        <v>30</v>
      </c>
      <c r="T49" s="9"/>
      <c r="U49" s="11"/>
      <c r="V49" s="11" t="s">
        <v>32</v>
      </c>
      <c r="W49" s="8">
        <v>4</v>
      </c>
      <c r="X49" s="10"/>
      <c r="Y49" s="9"/>
      <c r="Z49" s="9"/>
      <c r="AA49" s="9"/>
      <c r="AB49" s="11"/>
      <c r="AC49" s="11"/>
      <c r="AD49" s="10"/>
      <c r="AE49" s="12"/>
      <c r="AF49" s="9"/>
      <c r="AG49" s="9"/>
      <c r="AH49" s="9"/>
      <c r="AI49" s="11"/>
      <c r="AJ49" s="11"/>
      <c r="AK49" s="8"/>
      <c r="AL49" s="10"/>
      <c r="AM49" s="9"/>
      <c r="AN49" s="9"/>
      <c r="AO49" s="9"/>
      <c r="AP49" s="11"/>
      <c r="AQ49" s="11"/>
      <c r="AR49" s="10"/>
      <c r="AS49" s="12"/>
      <c r="AT49" s="9"/>
      <c r="AU49" s="9">
        <v>30</v>
      </c>
      <c r="AV49" s="9"/>
      <c r="AW49" s="11"/>
      <c r="AX49" s="11" t="s">
        <v>32</v>
      </c>
      <c r="AY49" s="8">
        <v>4</v>
      </c>
    </row>
    <row r="50" spans="1:51" ht="18" customHeight="1">
      <c r="A50" s="132" t="s">
        <v>97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4"/>
    </row>
    <row r="51" spans="1:51" ht="18" customHeight="1">
      <c r="A51" s="59">
        <f>A49+1</f>
        <v>35</v>
      </c>
      <c r="B51" s="116" t="s">
        <v>67</v>
      </c>
      <c r="C51" s="107">
        <f aca="true" t="shared" si="17" ref="C51:C56">SUM(P51,W51,AD51,AK51,AR51)</f>
        <v>4</v>
      </c>
      <c r="D51" s="105">
        <f aca="true" t="shared" si="18" ref="D51:D56">SUM(E51:I51)</f>
        <v>30</v>
      </c>
      <c r="E51" s="106">
        <f aca="true" t="shared" si="19" ref="E51:E56">SUM(J51,Q51,X51,AE51,AL51,AR51)</f>
        <v>0</v>
      </c>
      <c r="F51" s="106">
        <f aca="true" t="shared" si="20" ref="F51:G56">SUM(K51,R51,Y51,AF51,AM51,AT51)</f>
        <v>0</v>
      </c>
      <c r="G51" s="106">
        <f t="shared" si="20"/>
        <v>0</v>
      </c>
      <c r="H51" s="106">
        <f aca="true" t="shared" si="21" ref="H51:H56">SUM(M51,T51,AA51,AH51,AO51,AO51)</f>
        <v>30</v>
      </c>
      <c r="I51" s="107">
        <f aca="true" t="shared" si="22" ref="I51:I56">SUM(N51,U51,AB51,AI51,AP51,AW51)</f>
        <v>0</v>
      </c>
      <c r="J51" s="12"/>
      <c r="K51" s="9"/>
      <c r="L51" s="9"/>
      <c r="M51" s="9"/>
      <c r="N51" s="11"/>
      <c r="O51" s="13"/>
      <c r="P51" s="10"/>
      <c r="Q51" s="12"/>
      <c r="R51" s="9"/>
      <c r="S51" s="9"/>
      <c r="T51" s="9">
        <v>30</v>
      </c>
      <c r="U51" s="11"/>
      <c r="V51" s="11" t="s">
        <v>32</v>
      </c>
      <c r="W51" s="8">
        <v>4</v>
      </c>
      <c r="X51" s="10"/>
      <c r="Y51" s="9"/>
      <c r="Z51" s="9"/>
      <c r="AA51" s="9"/>
      <c r="AB51" s="11"/>
      <c r="AC51" s="11"/>
      <c r="AD51" s="10"/>
      <c r="AE51" s="12"/>
      <c r="AF51" s="9"/>
      <c r="AG51" s="9"/>
      <c r="AH51" s="9"/>
      <c r="AI51" s="11"/>
      <c r="AJ51" s="11"/>
      <c r="AK51" s="8"/>
      <c r="AL51" s="10"/>
      <c r="AM51" s="9"/>
      <c r="AN51" s="9"/>
      <c r="AO51" s="9"/>
      <c r="AP51" s="11"/>
      <c r="AQ51" s="11"/>
      <c r="AR51" s="10"/>
      <c r="AS51" s="12"/>
      <c r="AT51" s="9"/>
      <c r="AU51" s="9"/>
      <c r="AV51" s="9">
        <v>30</v>
      </c>
      <c r="AW51" s="11"/>
      <c r="AX51" s="11" t="s">
        <v>32</v>
      </c>
      <c r="AY51" s="8">
        <v>4</v>
      </c>
    </row>
    <row r="52" spans="1:51" ht="18" customHeight="1">
      <c r="A52" s="60">
        <v>36</v>
      </c>
      <c r="B52" s="114" t="s">
        <v>68</v>
      </c>
      <c r="C52" s="107">
        <f t="shared" si="17"/>
        <v>4</v>
      </c>
      <c r="D52" s="105">
        <f t="shared" si="18"/>
        <v>30</v>
      </c>
      <c r="E52" s="106">
        <f t="shared" si="19"/>
        <v>0</v>
      </c>
      <c r="F52" s="106">
        <f t="shared" si="20"/>
        <v>0</v>
      </c>
      <c r="G52" s="106">
        <f t="shared" si="20"/>
        <v>0</v>
      </c>
      <c r="H52" s="106">
        <f t="shared" si="21"/>
        <v>30</v>
      </c>
      <c r="I52" s="107">
        <f t="shared" si="22"/>
        <v>0</v>
      </c>
      <c r="J52" s="12"/>
      <c r="K52" s="9"/>
      <c r="L52" s="9"/>
      <c r="M52" s="9"/>
      <c r="N52" s="11"/>
      <c r="O52" s="13"/>
      <c r="P52" s="10"/>
      <c r="Q52" s="12"/>
      <c r="R52" s="9"/>
      <c r="S52" s="9"/>
      <c r="T52" s="9">
        <v>30</v>
      </c>
      <c r="U52" s="11"/>
      <c r="V52" s="11" t="s">
        <v>32</v>
      </c>
      <c r="W52" s="8">
        <v>4</v>
      </c>
      <c r="X52" s="10"/>
      <c r="Y52" s="9"/>
      <c r="Z52" s="9"/>
      <c r="AA52" s="9"/>
      <c r="AB52" s="11"/>
      <c r="AC52" s="11"/>
      <c r="AD52" s="10"/>
      <c r="AE52" s="12"/>
      <c r="AF52" s="9"/>
      <c r="AG52" s="9"/>
      <c r="AH52" s="9"/>
      <c r="AI52" s="11"/>
      <c r="AJ52" s="11"/>
      <c r="AK52" s="8"/>
      <c r="AL52" s="10"/>
      <c r="AM52" s="9"/>
      <c r="AN52" s="9"/>
      <c r="AO52" s="9"/>
      <c r="AP52" s="11"/>
      <c r="AQ52" s="11"/>
      <c r="AR52" s="10"/>
      <c r="AS52" s="12"/>
      <c r="AT52" s="9"/>
      <c r="AU52" s="9"/>
      <c r="AV52" s="9">
        <v>30</v>
      </c>
      <c r="AW52" s="11"/>
      <c r="AX52" s="11" t="s">
        <v>32</v>
      </c>
      <c r="AY52" s="8">
        <v>4</v>
      </c>
    </row>
    <row r="53" spans="1:51" ht="18" customHeight="1">
      <c r="A53" s="60">
        <v>37</v>
      </c>
      <c r="B53" s="114" t="s">
        <v>69</v>
      </c>
      <c r="C53" s="107">
        <f t="shared" si="17"/>
        <v>4</v>
      </c>
      <c r="D53" s="105">
        <f t="shared" si="18"/>
        <v>30</v>
      </c>
      <c r="E53" s="106">
        <f t="shared" si="19"/>
        <v>0</v>
      </c>
      <c r="F53" s="106">
        <f t="shared" si="20"/>
        <v>0</v>
      </c>
      <c r="G53" s="106">
        <f t="shared" si="20"/>
        <v>0</v>
      </c>
      <c r="H53" s="106">
        <f t="shared" si="21"/>
        <v>30</v>
      </c>
      <c r="I53" s="107">
        <f t="shared" si="22"/>
        <v>0</v>
      </c>
      <c r="J53" s="12"/>
      <c r="K53" s="9"/>
      <c r="L53" s="9"/>
      <c r="M53" s="9"/>
      <c r="N53" s="11"/>
      <c r="O53" s="13"/>
      <c r="P53" s="10"/>
      <c r="Q53" s="12"/>
      <c r="R53" s="9"/>
      <c r="S53" s="9"/>
      <c r="T53" s="9">
        <v>30</v>
      </c>
      <c r="U53" s="11"/>
      <c r="V53" s="11" t="s">
        <v>32</v>
      </c>
      <c r="W53" s="8">
        <v>4</v>
      </c>
      <c r="X53" s="10"/>
      <c r="Y53" s="9"/>
      <c r="Z53" s="9"/>
      <c r="AA53" s="9"/>
      <c r="AB53" s="11"/>
      <c r="AC53" s="11"/>
      <c r="AD53" s="10"/>
      <c r="AE53" s="12"/>
      <c r="AF53" s="9"/>
      <c r="AG53" s="9"/>
      <c r="AH53" s="9"/>
      <c r="AI53" s="11"/>
      <c r="AJ53" s="11"/>
      <c r="AK53" s="8"/>
      <c r="AL53" s="10"/>
      <c r="AM53" s="9"/>
      <c r="AN53" s="9"/>
      <c r="AO53" s="9"/>
      <c r="AP53" s="11"/>
      <c r="AQ53" s="11"/>
      <c r="AR53" s="10"/>
      <c r="AS53" s="12"/>
      <c r="AT53" s="9"/>
      <c r="AU53" s="9"/>
      <c r="AV53" s="9">
        <v>30</v>
      </c>
      <c r="AW53" s="11"/>
      <c r="AX53" s="11" t="s">
        <v>32</v>
      </c>
      <c r="AY53" s="8">
        <v>4</v>
      </c>
    </row>
    <row r="54" spans="1:51" ht="18" customHeight="1">
      <c r="A54" s="60">
        <v>38</v>
      </c>
      <c r="B54" s="114" t="s">
        <v>70</v>
      </c>
      <c r="C54" s="107">
        <f t="shared" si="17"/>
        <v>4</v>
      </c>
      <c r="D54" s="105">
        <f t="shared" si="18"/>
        <v>30</v>
      </c>
      <c r="E54" s="106">
        <f t="shared" si="19"/>
        <v>0</v>
      </c>
      <c r="F54" s="106">
        <f t="shared" si="20"/>
        <v>0</v>
      </c>
      <c r="G54" s="106">
        <f t="shared" si="20"/>
        <v>0</v>
      </c>
      <c r="H54" s="106">
        <f t="shared" si="21"/>
        <v>30</v>
      </c>
      <c r="I54" s="107">
        <f t="shared" si="22"/>
        <v>0</v>
      </c>
      <c r="J54" s="12"/>
      <c r="K54" s="9"/>
      <c r="L54" s="9"/>
      <c r="M54" s="9"/>
      <c r="N54" s="11"/>
      <c r="O54" s="13"/>
      <c r="P54" s="10"/>
      <c r="Q54" s="12"/>
      <c r="R54" s="9"/>
      <c r="S54" s="9"/>
      <c r="T54" s="9">
        <v>30</v>
      </c>
      <c r="U54" s="11"/>
      <c r="V54" s="11" t="s">
        <v>32</v>
      </c>
      <c r="W54" s="8">
        <v>4</v>
      </c>
      <c r="X54" s="10"/>
      <c r="Y54" s="9"/>
      <c r="Z54" s="9"/>
      <c r="AA54" s="9"/>
      <c r="AB54" s="11"/>
      <c r="AC54" s="11"/>
      <c r="AD54" s="10"/>
      <c r="AE54" s="12"/>
      <c r="AF54" s="9"/>
      <c r="AG54" s="9"/>
      <c r="AH54" s="9"/>
      <c r="AI54" s="11"/>
      <c r="AJ54" s="11"/>
      <c r="AK54" s="8"/>
      <c r="AL54" s="10"/>
      <c r="AM54" s="9"/>
      <c r="AN54" s="9"/>
      <c r="AO54" s="9"/>
      <c r="AP54" s="11"/>
      <c r="AQ54" s="11"/>
      <c r="AR54" s="10"/>
      <c r="AS54" s="12"/>
      <c r="AT54" s="9"/>
      <c r="AU54" s="9"/>
      <c r="AV54" s="9">
        <v>30</v>
      </c>
      <c r="AW54" s="11"/>
      <c r="AX54" s="11" t="s">
        <v>32</v>
      </c>
      <c r="AY54" s="8">
        <v>4</v>
      </c>
    </row>
    <row r="55" spans="1:51" ht="18" customHeight="1">
      <c r="A55" s="60">
        <v>39</v>
      </c>
      <c r="B55" s="114" t="s">
        <v>71</v>
      </c>
      <c r="C55" s="107">
        <f t="shared" si="17"/>
        <v>4</v>
      </c>
      <c r="D55" s="105">
        <f t="shared" si="18"/>
        <v>30</v>
      </c>
      <c r="E55" s="106">
        <f t="shared" si="19"/>
        <v>0</v>
      </c>
      <c r="F55" s="106">
        <f t="shared" si="20"/>
        <v>0</v>
      </c>
      <c r="G55" s="106">
        <f t="shared" si="20"/>
        <v>0</v>
      </c>
      <c r="H55" s="106">
        <f t="shared" si="21"/>
        <v>30</v>
      </c>
      <c r="I55" s="107">
        <f t="shared" si="22"/>
        <v>0</v>
      </c>
      <c r="J55" s="12"/>
      <c r="K55" s="9"/>
      <c r="L55" s="9"/>
      <c r="M55" s="9"/>
      <c r="N55" s="11"/>
      <c r="O55" s="13"/>
      <c r="P55" s="10"/>
      <c r="Q55" s="12"/>
      <c r="R55" s="9"/>
      <c r="S55" s="9"/>
      <c r="T55" s="9">
        <v>30</v>
      </c>
      <c r="U55" s="11"/>
      <c r="V55" s="11" t="s">
        <v>32</v>
      </c>
      <c r="W55" s="8">
        <v>4</v>
      </c>
      <c r="X55" s="10"/>
      <c r="Y55" s="9"/>
      <c r="Z55" s="9"/>
      <c r="AA55" s="9"/>
      <c r="AB55" s="11"/>
      <c r="AC55" s="11"/>
      <c r="AD55" s="10"/>
      <c r="AE55" s="12"/>
      <c r="AF55" s="9"/>
      <c r="AG55" s="9"/>
      <c r="AH55" s="9"/>
      <c r="AI55" s="11"/>
      <c r="AJ55" s="11"/>
      <c r="AK55" s="8"/>
      <c r="AL55" s="10"/>
      <c r="AM55" s="9"/>
      <c r="AN55" s="9"/>
      <c r="AO55" s="9"/>
      <c r="AP55" s="11"/>
      <c r="AQ55" s="11"/>
      <c r="AR55" s="10"/>
      <c r="AS55" s="12"/>
      <c r="AT55" s="9"/>
      <c r="AU55" s="9"/>
      <c r="AV55" s="9">
        <v>30</v>
      </c>
      <c r="AW55" s="11"/>
      <c r="AX55" s="11" t="s">
        <v>32</v>
      </c>
      <c r="AY55" s="8">
        <v>4</v>
      </c>
    </row>
    <row r="56" spans="1:51" ht="18" customHeight="1">
      <c r="A56" s="60">
        <v>40</v>
      </c>
      <c r="B56" s="114" t="s">
        <v>72</v>
      </c>
      <c r="C56" s="107">
        <f t="shared" si="17"/>
        <v>4</v>
      </c>
      <c r="D56" s="105">
        <f t="shared" si="18"/>
        <v>30</v>
      </c>
      <c r="E56" s="106">
        <f t="shared" si="19"/>
        <v>0</v>
      </c>
      <c r="F56" s="106">
        <f t="shared" si="20"/>
        <v>0</v>
      </c>
      <c r="G56" s="106">
        <f t="shared" si="20"/>
        <v>0</v>
      </c>
      <c r="H56" s="106">
        <f t="shared" si="21"/>
        <v>30</v>
      </c>
      <c r="I56" s="107">
        <f t="shared" si="22"/>
        <v>0</v>
      </c>
      <c r="J56" s="12"/>
      <c r="K56" s="9"/>
      <c r="L56" s="9"/>
      <c r="M56" s="9"/>
      <c r="N56" s="11"/>
      <c r="O56" s="13"/>
      <c r="P56" s="10"/>
      <c r="Q56" s="12"/>
      <c r="R56" s="9"/>
      <c r="S56" s="9"/>
      <c r="T56" s="9">
        <v>30</v>
      </c>
      <c r="U56" s="11"/>
      <c r="V56" s="11" t="s">
        <v>32</v>
      </c>
      <c r="W56" s="8">
        <v>4</v>
      </c>
      <c r="X56" s="10"/>
      <c r="Y56" s="9"/>
      <c r="Z56" s="9"/>
      <c r="AA56" s="9"/>
      <c r="AB56" s="11"/>
      <c r="AC56" s="11"/>
      <c r="AD56" s="10"/>
      <c r="AE56" s="12"/>
      <c r="AF56" s="9"/>
      <c r="AG56" s="9"/>
      <c r="AH56" s="9"/>
      <c r="AI56" s="11"/>
      <c r="AJ56" s="11"/>
      <c r="AK56" s="8"/>
      <c r="AL56" s="10"/>
      <c r="AM56" s="9"/>
      <c r="AN56" s="9"/>
      <c r="AO56" s="9"/>
      <c r="AP56" s="11"/>
      <c r="AQ56" s="11"/>
      <c r="AR56" s="10"/>
      <c r="AS56" s="12"/>
      <c r="AT56" s="9"/>
      <c r="AU56" s="9"/>
      <c r="AV56" s="9">
        <v>30</v>
      </c>
      <c r="AW56" s="11"/>
      <c r="AX56" s="11" t="s">
        <v>32</v>
      </c>
      <c r="AY56" s="8">
        <v>4</v>
      </c>
    </row>
    <row r="57" spans="1:51" ht="18" customHeight="1">
      <c r="A57" s="135" t="s">
        <v>98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7"/>
    </row>
    <row r="58" spans="1:51" ht="18" customHeight="1">
      <c r="A58" s="60">
        <v>41</v>
      </c>
      <c r="B58" s="114" t="s">
        <v>80</v>
      </c>
      <c r="C58" s="107">
        <f>SUM(P58,W58,AD58,AY58)</f>
        <v>4</v>
      </c>
      <c r="D58" s="105">
        <f aca="true" t="shared" si="23" ref="D58:D63">SUM(E58:I58)</f>
        <v>30</v>
      </c>
      <c r="E58" s="106">
        <f aca="true" t="shared" si="24" ref="E58:E63">SUM(J58,Q58,X58,AE58,AL58,AS58)</f>
        <v>0</v>
      </c>
      <c r="F58" s="106">
        <f aca="true" t="shared" si="25" ref="F58:F63">SUM(K58,R58,Y58,AF58,AM58,AT58)</f>
        <v>0</v>
      </c>
      <c r="G58" s="106">
        <f aca="true" t="shared" si="26" ref="G58:G63">SUM(L58,S58,Z58,AG58,AN58,AU58)</f>
        <v>0</v>
      </c>
      <c r="H58" s="106">
        <f>SUM(M58,T58,AA58,AH58,AV58)</f>
        <v>30</v>
      </c>
      <c r="I58" s="107">
        <f aca="true" t="shared" si="27" ref="I58:I63">SUM(N58,U58,AB58,AI58,AP58,AW58)</f>
        <v>0</v>
      </c>
      <c r="J58" s="12"/>
      <c r="K58" s="9"/>
      <c r="L58" s="9"/>
      <c r="M58" s="9"/>
      <c r="N58" s="11"/>
      <c r="O58" s="13"/>
      <c r="P58" s="10"/>
      <c r="Q58" s="12"/>
      <c r="R58" s="9"/>
      <c r="S58" s="9"/>
      <c r="T58" s="9"/>
      <c r="U58" s="11"/>
      <c r="V58" s="11"/>
      <c r="W58" s="8"/>
      <c r="X58" s="10"/>
      <c r="Y58" s="9"/>
      <c r="Z58" s="9"/>
      <c r="AA58" s="9">
        <v>30</v>
      </c>
      <c r="AB58" s="11"/>
      <c r="AC58" s="11" t="s">
        <v>32</v>
      </c>
      <c r="AD58" s="10">
        <v>4</v>
      </c>
      <c r="AE58" s="12"/>
      <c r="AF58" s="9"/>
      <c r="AG58" s="9"/>
      <c r="AH58" s="9"/>
      <c r="AI58" s="11"/>
      <c r="AJ58" s="11"/>
      <c r="AK58" s="8"/>
      <c r="AL58" s="10"/>
      <c r="AM58" s="9"/>
      <c r="AN58" s="9"/>
      <c r="AO58" s="9">
        <v>30</v>
      </c>
      <c r="AP58" s="11"/>
      <c r="AQ58" s="11" t="s">
        <v>32</v>
      </c>
      <c r="AR58" s="10">
        <v>4</v>
      </c>
      <c r="AS58" s="12"/>
      <c r="AT58" s="9"/>
      <c r="AU58" s="9"/>
      <c r="AV58" s="9"/>
      <c r="AW58" s="9"/>
      <c r="AX58" s="9"/>
      <c r="AY58" s="20"/>
    </row>
    <row r="59" spans="1:51" ht="18" customHeight="1">
      <c r="A59" s="60">
        <v>42</v>
      </c>
      <c r="B59" s="114" t="s">
        <v>81</v>
      </c>
      <c r="C59" s="107">
        <f>SUM(P59,W59,AD59,AY59)</f>
        <v>4</v>
      </c>
      <c r="D59" s="105">
        <f t="shared" si="23"/>
        <v>30</v>
      </c>
      <c r="E59" s="106">
        <f t="shared" si="24"/>
        <v>0</v>
      </c>
      <c r="F59" s="106">
        <f t="shared" si="25"/>
        <v>0</v>
      </c>
      <c r="G59" s="106">
        <f t="shared" si="26"/>
        <v>0</v>
      </c>
      <c r="H59" s="106">
        <f>SUM(M59,T59,AA59,AH59,AV59)</f>
        <v>30</v>
      </c>
      <c r="I59" s="107">
        <f t="shared" si="27"/>
        <v>0</v>
      </c>
      <c r="J59" s="12"/>
      <c r="K59" s="9"/>
      <c r="L59" s="9"/>
      <c r="M59" s="9"/>
      <c r="N59" s="11"/>
      <c r="O59" s="13"/>
      <c r="P59" s="10"/>
      <c r="Q59" s="12"/>
      <c r="R59" s="9"/>
      <c r="S59" s="9"/>
      <c r="T59" s="9"/>
      <c r="U59" s="11"/>
      <c r="V59" s="11"/>
      <c r="W59" s="8"/>
      <c r="X59" s="10"/>
      <c r="Y59" s="9"/>
      <c r="Z59" s="9"/>
      <c r="AA59" s="9">
        <v>30</v>
      </c>
      <c r="AB59" s="11"/>
      <c r="AC59" s="11" t="s">
        <v>32</v>
      </c>
      <c r="AD59" s="10">
        <v>4</v>
      </c>
      <c r="AE59" s="12"/>
      <c r="AF59" s="9"/>
      <c r="AG59" s="9"/>
      <c r="AH59" s="9"/>
      <c r="AI59" s="11"/>
      <c r="AJ59" s="11"/>
      <c r="AK59" s="8"/>
      <c r="AL59" s="10"/>
      <c r="AM59" s="9"/>
      <c r="AN59" s="9"/>
      <c r="AO59" s="9">
        <v>30</v>
      </c>
      <c r="AP59" s="11"/>
      <c r="AQ59" s="11" t="s">
        <v>32</v>
      </c>
      <c r="AR59" s="10">
        <v>4</v>
      </c>
      <c r="AS59" s="12"/>
      <c r="AT59" s="9"/>
      <c r="AU59" s="9"/>
      <c r="AV59" s="9"/>
      <c r="AW59" s="9"/>
      <c r="AX59" s="9"/>
      <c r="AY59" s="20"/>
    </row>
    <row r="60" spans="1:51" ht="18" customHeight="1">
      <c r="A60" s="60">
        <v>43</v>
      </c>
      <c r="B60" s="114" t="s">
        <v>82</v>
      </c>
      <c r="C60" s="107">
        <f>SUM(P60,W60,AD60,AY60)</f>
        <v>4</v>
      </c>
      <c r="D60" s="105">
        <f t="shared" si="23"/>
        <v>30</v>
      </c>
      <c r="E60" s="106">
        <f t="shared" si="24"/>
        <v>0</v>
      </c>
      <c r="F60" s="106">
        <f t="shared" si="25"/>
        <v>0</v>
      </c>
      <c r="G60" s="106">
        <f t="shared" si="26"/>
        <v>0</v>
      </c>
      <c r="H60" s="106">
        <f>SUM(M60,T60,AA60,AH60,AV60)</f>
        <v>30</v>
      </c>
      <c r="I60" s="107">
        <f t="shared" si="27"/>
        <v>0</v>
      </c>
      <c r="J60" s="12"/>
      <c r="K60" s="9"/>
      <c r="L60" s="9"/>
      <c r="M60" s="9"/>
      <c r="N60" s="11"/>
      <c r="O60" s="13"/>
      <c r="P60" s="10"/>
      <c r="Q60" s="12"/>
      <c r="R60" s="9"/>
      <c r="S60" s="9"/>
      <c r="T60" s="9"/>
      <c r="U60" s="11"/>
      <c r="V60" s="11"/>
      <c r="W60" s="8"/>
      <c r="X60" s="10"/>
      <c r="Y60" s="9"/>
      <c r="Z60" s="9"/>
      <c r="AA60" s="9">
        <v>30</v>
      </c>
      <c r="AB60" s="11"/>
      <c r="AC60" s="11" t="s">
        <v>32</v>
      </c>
      <c r="AD60" s="10">
        <v>4</v>
      </c>
      <c r="AE60" s="12"/>
      <c r="AF60" s="9"/>
      <c r="AG60" s="9"/>
      <c r="AH60" s="9"/>
      <c r="AI60" s="11"/>
      <c r="AJ60" s="11"/>
      <c r="AK60" s="8"/>
      <c r="AL60" s="10"/>
      <c r="AM60" s="9"/>
      <c r="AN60" s="9"/>
      <c r="AO60" s="9">
        <v>30</v>
      </c>
      <c r="AP60" s="11"/>
      <c r="AQ60" s="11" t="s">
        <v>32</v>
      </c>
      <c r="AR60" s="10">
        <v>4</v>
      </c>
      <c r="AS60" s="12"/>
      <c r="AT60" s="9"/>
      <c r="AU60" s="9"/>
      <c r="AV60" s="9"/>
      <c r="AW60" s="9"/>
      <c r="AX60" s="9"/>
      <c r="AY60" s="20"/>
    </row>
    <row r="61" spans="1:51" ht="18" customHeight="1">
      <c r="A61" s="60">
        <v>44</v>
      </c>
      <c r="B61" s="114" t="s">
        <v>83</v>
      </c>
      <c r="C61" s="107">
        <f>SUM(P61,W61,AD61,AY61)</f>
        <v>4</v>
      </c>
      <c r="D61" s="105">
        <f t="shared" si="23"/>
        <v>30</v>
      </c>
      <c r="E61" s="106">
        <f t="shared" si="24"/>
        <v>0</v>
      </c>
      <c r="F61" s="106">
        <f t="shared" si="25"/>
        <v>0</v>
      </c>
      <c r="G61" s="106">
        <f t="shared" si="26"/>
        <v>0</v>
      </c>
      <c r="H61" s="106">
        <f>SUM(M61,T61,AA61,AH61,AV61)</f>
        <v>30</v>
      </c>
      <c r="I61" s="107">
        <f t="shared" si="27"/>
        <v>0</v>
      </c>
      <c r="J61" s="12"/>
      <c r="K61" s="9"/>
      <c r="L61" s="9"/>
      <c r="M61" s="9"/>
      <c r="N61" s="11"/>
      <c r="O61" s="13"/>
      <c r="P61" s="10"/>
      <c r="Q61" s="12"/>
      <c r="R61" s="9"/>
      <c r="S61" s="9"/>
      <c r="T61" s="9"/>
      <c r="U61" s="11"/>
      <c r="V61" s="11"/>
      <c r="W61" s="8"/>
      <c r="X61" s="10"/>
      <c r="Y61" s="9"/>
      <c r="Z61" s="9"/>
      <c r="AA61" s="9">
        <v>30</v>
      </c>
      <c r="AB61" s="11"/>
      <c r="AC61" s="11" t="s">
        <v>32</v>
      </c>
      <c r="AD61" s="10">
        <v>4</v>
      </c>
      <c r="AE61" s="12"/>
      <c r="AF61" s="9"/>
      <c r="AG61" s="9"/>
      <c r="AH61" s="9"/>
      <c r="AI61" s="11"/>
      <c r="AJ61" s="11"/>
      <c r="AK61" s="8"/>
      <c r="AL61" s="10"/>
      <c r="AM61" s="9"/>
      <c r="AN61" s="9"/>
      <c r="AO61" s="9">
        <v>30</v>
      </c>
      <c r="AP61" s="11"/>
      <c r="AQ61" s="11" t="s">
        <v>32</v>
      </c>
      <c r="AR61" s="10">
        <v>4</v>
      </c>
      <c r="AS61" s="12"/>
      <c r="AT61" s="9"/>
      <c r="AU61" s="9"/>
      <c r="AV61" s="9"/>
      <c r="AW61" s="9"/>
      <c r="AX61" s="9"/>
      <c r="AY61" s="20"/>
    </row>
    <row r="62" spans="1:51" ht="18" customHeight="1">
      <c r="A62" s="60">
        <v>45</v>
      </c>
      <c r="B62" s="114" t="s">
        <v>84</v>
      </c>
      <c r="C62" s="107">
        <f>SUM(P62,W62,AD62,AK62,AR62)</f>
        <v>4</v>
      </c>
      <c r="D62" s="105">
        <f t="shared" si="23"/>
        <v>30</v>
      </c>
      <c r="E62" s="106">
        <f t="shared" si="24"/>
        <v>0</v>
      </c>
      <c r="F62" s="106">
        <f t="shared" si="25"/>
        <v>0</v>
      </c>
      <c r="G62" s="106">
        <f t="shared" si="26"/>
        <v>0</v>
      </c>
      <c r="H62" s="106">
        <f>SUM(M62,T62,AA62,AH62,AO62)</f>
        <v>30</v>
      </c>
      <c r="I62" s="107">
        <f t="shared" si="27"/>
        <v>0</v>
      </c>
      <c r="J62" s="12"/>
      <c r="K62" s="9"/>
      <c r="L62" s="9"/>
      <c r="M62" s="9"/>
      <c r="N62" s="11"/>
      <c r="O62" s="13"/>
      <c r="P62" s="10"/>
      <c r="Q62" s="12"/>
      <c r="R62" s="9"/>
      <c r="S62" s="9"/>
      <c r="T62" s="9"/>
      <c r="U62" s="11"/>
      <c r="V62" s="11"/>
      <c r="W62" s="8"/>
      <c r="X62" s="10"/>
      <c r="Y62" s="9"/>
      <c r="Z62" s="9"/>
      <c r="AA62" s="9"/>
      <c r="AB62" s="11"/>
      <c r="AC62" s="11"/>
      <c r="AD62" s="10"/>
      <c r="AE62" s="12"/>
      <c r="AF62" s="9"/>
      <c r="AG62" s="9"/>
      <c r="AH62" s="9"/>
      <c r="AI62" s="11"/>
      <c r="AJ62" s="11"/>
      <c r="AK62" s="8"/>
      <c r="AL62" s="10"/>
      <c r="AM62" s="9"/>
      <c r="AN62" s="9"/>
      <c r="AO62" s="9">
        <v>30</v>
      </c>
      <c r="AP62" s="11"/>
      <c r="AQ62" s="11" t="s">
        <v>32</v>
      </c>
      <c r="AR62" s="10">
        <v>4</v>
      </c>
      <c r="AS62" s="12"/>
      <c r="AT62" s="9"/>
      <c r="AU62" s="9"/>
      <c r="AV62" s="9"/>
      <c r="AW62" s="9"/>
      <c r="AX62" s="9"/>
      <c r="AY62" s="20"/>
    </row>
    <row r="63" spans="1:51" ht="18" customHeight="1">
      <c r="A63" s="60">
        <v>46</v>
      </c>
      <c r="B63" s="114" t="s">
        <v>85</v>
      </c>
      <c r="C63" s="107">
        <f>SUM(P63,W63,AD63,AK63,AR63)</f>
        <v>4</v>
      </c>
      <c r="D63" s="105">
        <f t="shared" si="23"/>
        <v>30</v>
      </c>
      <c r="E63" s="106">
        <f t="shared" si="24"/>
        <v>0</v>
      </c>
      <c r="F63" s="106">
        <f t="shared" si="25"/>
        <v>0</v>
      </c>
      <c r="G63" s="106">
        <f t="shared" si="26"/>
        <v>0</v>
      </c>
      <c r="H63" s="106">
        <f>SUM(M63,T63,AA63,AH63,AO63)</f>
        <v>30</v>
      </c>
      <c r="I63" s="107">
        <f t="shared" si="27"/>
        <v>0</v>
      </c>
      <c r="J63" s="12"/>
      <c r="K63" s="9"/>
      <c r="L63" s="9"/>
      <c r="M63" s="9"/>
      <c r="N63" s="11"/>
      <c r="O63" s="13"/>
      <c r="P63" s="10"/>
      <c r="Q63" s="12"/>
      <c r="R63" s="9"/>
      <c r="S63" s="9"/>
      <c r="T63" s="9"/>
      <c r="U63" s="11"/>
      <c r="V63" s="11"/>
      <c r="W63" s="8"/>
      <c r="X63" s="10"/>
      <c r="Y63" s="9"/>
      <c r="Z63" s="9"/>
      <c r="AA63" s="9"/>
      <c r="AB63" s="11"/>
      <c r="AC63" s="11"/>
      <c r="AD63" s="10"/>
      <c r="AE63" s="12"/>
      <c r="AF63" s="9"/>
      <c r="AG63" s="9"/>
      <c r="AH63" s="9"/>
      <c r="AI63" s="11"/>
      <c r="AJ63" s="11"/>
      <c r="AK63" s="8"/>
      <c r="AL63" s="10"/>
      <c r="AM63" s="9"/>
      <c r="AN63" s="9"/>
      <c r="AO63" s="9">
        <v>30</v>
      </c>
      <c r="AP63" s="11"/>
      <c r="AQ63" s="11" t="s">
        <v>32</v>
      </c>
      <c r="AR63" s="10">
        <v>4</v>
      </c>
      <c r="AS63" s="12"/>
      <c r="AT63" s="9"/>
      <c r="AU63" s="9"/>
      <c r="AV63" s="9"/>
      <c r="AW63" s="9"/>
      <c r="AX63" s="9"/>
      <c r="AY63" s="20"/>
    </row>
    <row r="64" spans="1:51" ht="18" customHeight="1">
      <c r="A64" s="140" t="s">
        <v>99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2"/>
    </row>
    <row r="65" spans="1:51" ht="18" customHeight="1">
      <c r="A65" s="60">
        <v>47</v>
      </c>
      <c r="B65" s="110" t="s">
        <v>73</v>
      </c>
      <c r="C65" s="107">
        <f>SUM(P65,W65,AD65,AY65)</f>
        <v>4</v>
      </c>
      <c r="D65" s="105">
        <f aca="true" t="shared" si="28" ref="D65:D70">SUM(E65:I65)</f>
        <v>30</v>
      </c>
      <c r="E65" s="106">
        <f aca="true" t="shared" si="29" ref="E65:E70">SUM(J65,Q65,X65,AE65,AL65,AS65)</f>
        <v>0</v>
      </c>
      <c r="F65" s="106">
        <f aca="true" t="shared" si="30" ref="F65:F70">SUM(K65,R65,Y65,AF65,AM65,AT65)</f>
        <v>0</v>
      </c>
      <c r="G65" s="106">
        <f aca="true" t="shared" si="31" ref="G65:G70">SUM(L65,S65,Z65,AG65,AN65,AU65)</f>
        <v>0</v>
      </c>
      <c r="H65" s="106">
        <f aca="true" t="shared" si="32" ref="H65:H70">SUM(M65,T65,AA65,AH65,AV65)</f>
        <v>30</v>
      </c>
      <c r="I65" s="107">
        <f aca="true" t="shared" si="33" ref="I65:I70">SUM(N65,U65,AB65,AI65,AP65,AW65)</f>
        <v>0</v>
      </c>
      <c r="J65" s="12"/>
      <c r="K65" s="9"/>
      <c r="L65" s="9"/>
      <c r="M65" s="9"/>
      <c r="N65" s="11"/>
      <c r="O65" s="13"/>
      <c r="P65" s="10"/>
      <c r="Q65" s="12"/>
      <c r="R65" s="9"/>
      <c r="S65" s="9"/>
      <c r="T65" s="9"/>
      <c r="U65" s="11"/>
      <c r="V65" s="11"/>
      <c r="W65" s="8"/>
      <c r="X65" s="10"/>
      <c r="Y65" s="9"/>
      <c r="Z65" s="9"/>
      <c r="AA65" s="9">
        <v>30</v>
      </c>
      <c r="AB65" s="11"/>
      <c r="AC65" s="11" t="s">
        <v>32</v>
      </c>
      <c r="AD65" s="10">
        <v>4</v>
      </c>
      <c r="AE65" s="12"/>
      <c r="AF65" s="9"/>
      <c r="AG65" s="9"/>
      <c r="AH65" s="9"/>
      <c r="AI65" s="11"/>
      <c r="AJ65" s="11"/>
      <c r="AK65" s="8"/>
      <c r="AL65" s="10"/>
      <c r="AM65" s="9"/>
      <c r="AN65" s="9"/>
      <c r="AO65" s="9">
        <v>30</v>
      </c>
      <c r="AP65" s="11"/>
      <c r="AQ65" s="11" t="s">
        <v>32</v>
      </c>
      <c r="AR65" s="10">
        <v>4</v>
      </c>
      <c r="AS65" s="12"/>
      <c r="AT65" s="9"/>
      <c r="AU65" s="9"/>
      <c r="AV65" s="9"/>
      <c r="AW65" s="9"/>
      <c r="AX65" s="9"/>
      <c r="AY65" s="20"/>
    </row>
    <row r="66" spans="1:51" ht="18" customHeight="1">
      <c r="A66" s="60">
        <v>48</v>
      </c>
      <c r="B66" s="110" t="s">
        <v>109</v>
      </c>
      <c r="C66" s="107">
        <f>SUM(P66,W66,AD66,AY66)</f>
        <v>4</v>
      </c>
      <c r="D66" s="105">
        <f t="shared" si="28"/>
        <v>30</v>
      </c>
      <c r="E66" s="106">
        <f t="shared" si="29"/>
        <v>0</v>
      </c>
      <c r="F66" s="106">
        <f t="shared" si="30"/>
        <v>0</v>
      </c>
      <c r="G66" s="106">
        <f t="shared" si="31"/>
        <v>0</v>
      </c>
      <c r="H66" s="106">
        <f t="shared" si="32"/>
        <v>30</v>
      </c>
      <c r="I66" s="107">
        <f t="shared" si="33"/>
        <v>0</v>
      </c>
      <c r="J66" s="12"/>
      <c r="K66" s="9"/>
      <c r="L66" s="9"/>
      <c r="M66" s="9"/>
      <c r="N66" s="11"/>
      <c r="O66" s="13"/>
      <c r="P66" s="10"/>
      <c r="Q66" s="12"/>
      <c r="R66" s="9"/>
      <c r="S66" s="9"/>
      <c r="T66" s="9"/>
      <c r="U66" s="11"/>
      <c r="V66" s="11"/>
      <c r="W66" s="8"/>
      <c r="X66" s="10"/>
      <c r="Y66" s="9"/>
      <c r="Z66" s="9"/>
      <c r="AA66" s="9">
        <v>30</v>
      </c>
      <c r="AB66" s="11"/>
      <c r="AC66" s="11" t="s">
        <v>32</v>
      </c>
      <c r="AD66" s="10">
        <v>4</v>
      </c>
      <c r="AE66" s="12"/>
      <c r="AF66" s="9"/>
      <c r="AG66" s="9"/>
      <c r="AH66" s="9"/>
      <c r="AI66" s="11"/>
      <c r="AJ66" s="11"/>
      <c r="AK66" s="8"/>
      <c r="AL66" s="10"/>
      <c r="AM66" s="9"/>
      <c r="AN66" s="9"/>
      <c r="AO66" s="9">
        <v>30</v>
      </c>
      <c r="AP66" s="11"/>
      <c r="AQ66" s="11" t="s">
        <v>32</v>
      </c>
      <c r="AR66" s="10">
        <v>4</v>
      </c>
      <c r="AS66" s="12"/>
      <c r="AT66" s="9"/>
      <c r="AU66" s="9"/>
      <c r="AV66" s="9"/>
      <c r="AW66" s="9"/>
      <c r="AX66" s="9"/>
      <c r="AY66" s="20"/>
    </row>
    <row r="67" spans="1:51" ht="18" customHeight="1">
      <c r="A67" s="60">
        <v>49</v>
      </c>
      <c r="B67" s="110" t="s">
        <v>44</v>
      </c>
      <c r="C67" s="107">
        <f>SUM(P67,W67,AD67,AY67)</f>
        <v>4</v>
      </c>
      <c r="D67" s="105">
        <f t="shared" si="28"/>
        <v>30</v>
      </c>
      <c r="E67" s="106">
        <f t="shared" si="29"/>
        <v>0</v>
      </c>
      <c r="F67" s="106">
        <f t="shared" si="30"/>
        <v>0</v>
      </c>
      <c r="G67" s="106">
        <f t="shared" si="31"/>
        <v>0</v>
      </c>
      <c r="H67" s="106">
        <f t="shared" si="32"/>
        <v>30</v>
      </c>
      <c r="I67" s="107">
        <f t="shared" si="33"/>
        <v>0</v>
      </c>
      <c r="J67" s="12"/>
      <c r="K67" s="9"/>
      <c r="L67" s="9"/>
      <c r="M67" s="9"/>
      <c r="N67" s="11"/>
      <c r="O67" s="13"/>
      <c r="P67" s="10"/>
      <c r="Q67" s="12"/>
      <c r="R67" s="9"/>
      <c r="S67" s="9"/>
      <c r="T67" s="9"/>
      <c r="U67" s="11"/>
      <c r="V67" s="11"/>
      <c r="W67" s="8"/>
      <c r="X67" s="10"/>
      <c r="Y67" s="9"/>
      <c r="Z67" s="9"/>
      <c r="AA67" s="9">
        <v>30</v>
      </c>
      <c r="AB67" s="11"/>
      <c r="AC67" s="11" t="s">
        <v>32</v>
      </c>
      <c r="AD67" s="10">
        <v>4</v>
      </c>
      <c r="AE67" s="12"/>
      <c r="AF67" s="9"/>
      <c r="AG67" s="9"/>
      <c r="AH67" s="9"/>
      <c r="AI67" s="11"/>
      <c r="AJ67" s="11"/>
      <c r="AK67" s="8"/>
      <c r="AL67" s="10"/>
      <c r="AM67" s="9"/>
      <c r="AN67" s="9"/>
      <c r="AO67" s="9">
        <v>30</v>
      </c>
      <c r="AP67" s="11"/>
      <c r="AQ67" s="11" t="s">
        <v>32</v>
      </c>
      <c r="AR67" s="10">
        <v>4</v>
      </c>
      <c r="AS67" s="12"/>
      <c r="AT67" s="9"/>
      <c r="AU67" s="9"/>
      <c r="AV67" s="9"/>
      <c r="AW67" s="9"/>
      <c r="AX67" s="9"/>
      <c r="AY67" s="20"/>
    </row>
    <row r="68" spans="1:51" ht="18" customHeight="1">
      <c r="A68" s="60">
        <v>50</v>
      </c>
      <c r="B68" s="110" t="s">
        <v>74</v>
      </c>
      <c r="C68" s="107">
        <f>SUM(P68,W68,AD68,AY68)</f>
        <v>4</v>
      </c>
      <c r="D68" s="105">
        <f t="shared" si="28"/>
        <v>30</v>
      </c>
      <c r="E68" s="106">
        <f t="shared" si="29"/>
        <v>0</v>
      </c>
      <c r="F68" s="106">
        <f t="shared" si="30"/>
        <v>0</v>
      </c>
      <c r="G68" s="106">
        <f t="shared" si="31"/>
        <v>0</v>
      </c>
      <c r="H68" s="106">
        <f t="shared" si="32"/>
        <v>30</v>
      </c>
      <c r="I68" s="107">
        <f t="shared" si="33"/>
        <v>0</v>
      </c>
      <c r="J68" s="12"/>
      <c r="K68" s="9"/>
      <c r="L68" s="9"/>
      <c r="M68" s="9"/>
      <c r="N68" s="11"/>
      <c r="O68" s="13"/>
      <c r="P68" s="10"/>
      <c r="Q68" s="12"/>
      <c r="R68" s="9"/>
      <c r="S68" s="9"/>
      <c r="T68" s="9"/>
      <c r="U68" s="11"/>
      <c r="V68" s="11"/>
      <c r="W68" s="8"/>
      <c r="X68" s="10"/>
      <c r="Y68" s="9"/>
      <c r="Z68" s="9"/>
      <c r="AA68" s="9">
        <v>30</v>
      </c>
      <c r="AB68" s="11"/>
      <c r="AC68" s="11" t="s">
        <v>32</v>
      </c>
      <c r="AD68" s="10">
        <v>4</v>
      </c>
      <c r="AE68" s="12"/>
      <c r="AF68" s="9"/>
      <c r="AG68" s="9"/>
      <c r="AH68" s="9"/>
      <c r="AI68" s="11"/>
      <c r="AJ68" s="11"/>
      <c r="AK68" s="8"/>
      <c r="AL68" s="10"/>
      <c r="AM68" s="9"/>
      <c r="AN68" s="9"/>
      <c r="AO68" s="9">
        <v>30</v>
      </c>
      <c r="AP68" s="11"/>
      <c r="AQ68" s="11" t="s">
        <v>32</v>
      </c>
      <c r="AR68" s="10">
        <v>4</v>
      </c>
      <c r="AS68" s="12"/>
      <c r="AT68" s="9"/>
      <c r="AU68" s="9"/>
      <c r="AV68" s="9"/>
      <c r="AW68" s="9"/>
      <c r="AX68" s="9"/>
      <c r="AY68" s="20"/>
    </row>
    <row r="69" spans="1:51" ht="18" customHeight="1">
      <c r="A69" s="60">
        <v>51</v>
      </c>
      <c r="B69" s="110" t="s">
        <v>75</v>
      </c>
      <c r="C69" s="107">
        <f>SUM(P69,W69,AD69,AR69)</f>
        <v>4</v>
      </c>
      <c r="D69" s="105">
        <f t="shared" si="28"/>
        <v>0</v>
      </c>
      <c r="E69" s="106">
        <f t="shared" si="29"/>
        <v>0</v>
      </c>
      <c r="F69" s="106">
        <f t="shared" si="30"/>
        <v>0</v>
      </c>
      <c r="G69" s="106">
        <f t="shared" si="31"/>
        <v>0</v>
      </c>
      <c r="H69" s="106">
        <f t="shared" si="32"/>
        <v>0</v>
      </c>
      <c r="I69" s="107">
        <f t="shared" si="33"/>
        <v>0</v>
      </c>
      <c r="J69" s="12"/>
      <c r="K69" s="9"/>
      <c r="L69" s="9"/>
      <c r="M69" s="9"/>
      <c r="N69" s="11"/>
      <c r="O69" s="13"/>
      <c r="P69" s="10"/>
      <c r="Q69" s="12"/>
      <c r="R69" s="9"/>
      <c r="S69" s="9"/>
      <c r="T69" s="9"/>
      <c r="U69" s="11"/>
      <c r="V69" s="11"/>
      <c r="W69" s="8"/>
      <c r="X69" s="10"/>
      <c r="Y69" s="9"/>
      <c r="Z69" s="9"/>
      <c r="AA69" s="9"/>
      <c r="AB69" s="11"/>
      <c r="AC69" s="11"/>
      <c r="AD69" s="10"/>
      <c r="AE69" s="12"/>
      <c r="AF69" s="9"/>
      <c r="AG69" s="9"/>
      <c r="AH69" s="9"/>
      <c r="AI69" s="11"/>
      <c r="AJ69" s="11"/>
      <c r="AK69" s="8"/>
      <c r="AL69" s="10"/>
      <c r="AM69" s="9"/>
      <c r="AN69" s="9"/>
      <c r="AO69" s="9">
        <v>30</v>
      </c>
      <c r="AP69" s="11"/>
      <c r="AQ69" s="11" t="s">
        <v>32</v>
      </c>
      <c r="AR69" s="10">
        <v>4</v>
      </c>
      <c r="AS69" s="12"/>
      <c r="AT69" s="9"/>
      <c r="AU69" s="9"/>
      <c r="AV69" s="9"/>
      <c r="AW69" s="9"/>
      <c r="AX69" s="9"/>
      <c r="AY69" s="20"/>
    </row>
    <row r="70" spans="1:51" ht="18" customHeight="1">
      <c r="A70" s="60">
        <v>52</v>
      </c>
      <c r="B70" s="110" t="s">
        <v>45</v>
      </c>
      <c r="C70" s="107">
        <f>SUM(P70,W70,AD70,AR70)</f>
        <v>4</v>
      </c>
      <c r="D70" s="105">
        <f t="shared" si="28"/>
        <v>0</v>
      </c>
      <c r="E70" s="106">
        <f t="shared" si="29"/>
        <v>0</v>
      </c>
      <c r="F70" s="106">
        <f t="shared" si="30"/>
        <v>0</v>
      </c>
      <c r="G70" s="106">
        <f t="shared" si="31"/>
        <v>0</v>
      </c>
      <c r="H70" s="106">
        <f t="shared" si="32"/>
        <v>0</v>
      </c>
      <c r="I70" s="107">
        <f t="shared" si="33"/>
        <v>0</v>
      </c>
      <c r="J70" s="12"/>
      <c r="K70" s="9"/>
      <c r="L70" s="9"/>
      <c r="M70" s="9"/>
      <c r="N70" s="11"/>
      <c r="O70" s="13"/>
      <c r="P70" s="10"/>
      <c r="Q70" s="12"/>
      <c r="R70" s="9"/>
      <c r="S70" s="9"/>
      <c r="T70" s="9"/>
      <c r="U70" s="11"/>
      <c r="V70" s="11"/>
      <c r="W70" s="8"/>
      <c r="X70" s="10"/>
      <c r="Y70" s="9"/>
      <c r="Z70" s="9"/>
      <c r="AA70" s="9"/>
      <c r="AB70" s="11"/>
      <c r="AC70" s="11"/>
      <c r="AD70" s="10"/>
      <c r="AE70" s="12"/>
      <c r="AF70" s="9"/>
      <c r="AG70" s="9"/>
      <c r="AH70" s="9"/>
      <c r="AI70" s="11"/>
      <c r="AJ70" s="11"/>
      <c r="AK70" s="8"/>
      <c r="AL70" s="10"/>
      <c r="AM70" s="9"/>
      <c r="AN70" s="9"/>
      <c r="AO70" s="9">
        <v>30</v>
      </c>
      <c r="AP70" s="11"/>
      <c r="AQ70" s="11" t="s">
        <v>32</v>
      </c>
      <c r="AR70" s="10">
        <v>4</v>
      </c>
      <c r="AS70" s="12"/>
      <c r="AT70" s="9"/>
      <c r="AU70" s="9"/>
      <c r="AV70" s="9"/>
      <c r="AW70" s="9"/>
      <c r="AX70" s="9"/>
      <c r="AY70" s="20"/>
    </row>
    <row r="71" spans="1:51" ht="18" customHeight="1">
      <c r="A71" s="167" t="s">
        <v>100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9"/>
    </row>
    <row r="72" spans="1:51" ht="18" customHeight="1">
      <c r="A72" s="60">
        <v>53</v>
      </c>
      <c r="B72" s="110" t="s">
        <v>119</v>
      </c>
      <c r="C72" s="107">
        <f aca="true" t="shared" si="34" ref="C72:C77">SUM(P72,W72,AD72,AY72)</f>
        <v>4</v>
      </c>
      <c r="D72" s="105">
        <f aca="true" t="shared" si="35" ref="D72:D77">SUM(E72:I72)</f>
        <v>30</v>
      </c>
      <c r="E72" s="106">
        <f aca="true" t="shared" si="36" ref="E72:F77">SUM(J72,Q72,X72,AE72,AL72,AS72)</f>
        <v>0</v>
      </c>
      <c r="F72" s="106">
        <f t="shared" si="36"/>
        <v>0</v>
      </c>
      <c r="G72" s="106">
        <f aca="true" t="shared" si="37" ref="G72:G77">SUM(L72,S72,Z72,AN72,AU72)</f>
        <v>30</v>
      </c>
      <c r="H72" s="106">
        <f aca="true" t="shared" si="38" ref="H72:H77">SUM(M72,T72,AA72,AH72,AV72)</f>
        <v>0</v>
      </c>
      <c r="I72" s="107">
        <f aca="true" t="shared" si="39" ref="I72:I77">SUM(N72,U72,AB72,AI72,AP72,AW72)</f>
        <v>0</v>
      </c>
      <c r="J72" s="12"/>
      <c r="K72" s="9"/>
      <c r="L72" s="9"/>
      <c r="M72" s="9"/>
      <c r="N72" s="11"/>
      <c r="O72" s="13"/>
      <c r="P72" s="10"/>
      <c r="Q72" s="12"/>
      <c r="R72" s="9"/>
      <c r="S72" s="9"/>
      <c r="T72" s="9"/>
      <c r="U72" s="11"/>
      <c r="V72" s="11"/>
      <c r="W72" s="8"/>
      <c r="X72" s="10"/>
      <c r="Y72" s="9"/>
      <c r="Z72" s="9"/>
      <c r="AA72" s="9"/>
      <c r="AB72" s="11"/>
      <c r="AC72" s="11"/>
      <c r="AD72" s="10"/>
      <c r="AE72" s="12"/>
      <c r="AF72" s="9"/>
      <c r="AG72" s="9">
        <v>30</v>
      </c>
      <c r="AH72" s="9"/>
      <c r="AI72" s="11"/>
      <c r="AJ72" s="11" t="s">
        <v>32</v>
      </c>
      <c r="AK72" s="8">
        <v>4</v>
      </c>
      <c r="AL72" s="10"/>
      <c r="AM72" s="9"/>
      <c r="AN72" s="9"/>
      <c r="AO72" s="9"/>
      <c r="AP72" s="11"/>
      <c r="AQ72" s="11"/>
      <c r="AR72" s="10"/>
      <c r="AS72" s="12"/>
      <c r="AT72" s="9"/>
      <c r="AU72" s="9">
        <v>30</v>
      </c>
      <c r="AV72" s="9"/>
      <c r="AW72" s="11"/>
      <c r="AX72" s="11" t="s">
        <v>32</v>
      </c>
      <c r="AY72" s="8">
        <v>4</v>
      </c>
    </row>
    <row r="73" spans="1:51" ht="18" customHeight="1">
      <c r="A73" s="60">
        <v>54</v>
      </c>
      <c r="B73" s="110" t="s">
        <v>47</v>
      </c>
      <c r="C73" s="107">
        <f t="shared" si="34"/>
        <v>4</v>
      </c>
      <c r="D73" s="105">
        <f t="shared" si="35"/>
        <v>30</v>
      </c>
      <c r="E73" s="106">
        <f t="shared" si="36"/>
        <v>0</v>
      </c>
      <c r="F73" s="106">
        <f t="shared" si="36"/>
        <v>0</v>
      </c>
      <c r="G73" s="106">
        <f t="shared" si="37"/>
        <v>20</v>
      </c>
      <c r="H73" s="106">
        <f t="shared" si="38"/>
        <v>10</v>
      </c>
      <c r="I73" s="107">
        <f t="shared" si="39"/>
        <v>0</v>
      </c>
      <c r="J73" s="12"/>
      <c r="K73" s="9"/>
      <c r="L73" s="9"/>
      <c r="M73" s="9"/>
      <c r="N73" s="11"/>
      <c r="O73" s="13"/>
      <c r="P73" s="10"/>
      <c r="Q73" s="12"/>
      <c r="R73" s="9"/>
      <c r="S73" s="9"/>
      <c r="T73" s="9"/>
      <c r="U73" s="11"/>
      <c r="V73" s="11"/>
      <c r="W73" s="8"/>
      <c r="X73" s="10"/>
      <c r="Y73" s="9"/>
      <c r="Z73" s="9"/>
      <c r="AA73" s="9"/>
      <c r="AB73" s="11"/>
      <c r="AC73" s="11"/>
      <c r="AD73" s="10"/>
      <c r="AE73" s="12"/>
      <c r="AF73" s="9"/>
      <c r="AG73" s="9"/>
      <c r="AH73" s="9"/>
      <c r="AI73" s="11"/>
      <c r="AJ73" s="11"/>
      <c r="AK73" s="8"/>
      <c r="AL73" s="10"/>
      <c r="AM73" s="9"/>
      <c r="AN73" s="9"/>
      <c r="AO73" s="9"/>
      <c r="AP73" s="11"/>
      <c r="AQ73" s="11"/>
      <c r="AR73" s="10"/>
      <c r="AS73" s="12"/>
      <c r="AT73" s="9"/>
      <c r="AU73" s="9">
        <v>20</v>
      </c>
      <c r="AV73" s="9">
        <v>10</v>
      </c>
      <c r="AW73" s="11"/>
      <c r="AX73" s="11" t="s">
        <v>32</v>
      </c>
      <c r="AY73" s="8">
        <v>4</v>
      </c>
    </row>
    <row r="74" spans="1:51" ht="18" customHeight="1">
      <c r="A74" s="60">
        <v>55</v>
      </c>
      <c r="B74" s="110" t="s">
        <v>113</v>
      </c>
      <c r="C74" s="107">
        <f t="shared" si="34"/>
        <v>4</v>
      </c>
      <c r="D74" s="105">
        <f t="shared" si="35"/>
        <v>30</v>
      </c>
      <c r="E74" s="106">
        <f t="shared" si="36"/>
        <v>0</v>
      </c>
      <c r="F74" s="106">
        <f t="shared" si="36"/>
        <v>0</v>
      </c>
      <c r="G74" s="106">
        <f t="shared" si="37"/>
        <v>30</v>
      </c>
      <c r="H74" s="106">
        <f t="shared" si="38"/>
        <v>0</v>
      </c>
      <c r="I74" s="107">
        <f t="shared" si="39"/>
        <v>0</v>
      </c>
      <c r="J74" s="12"/>
      <c r="K74" s="9"/>
      <c r="L74" s="9"/>
      <c r="M74" s="9"/>
      <c r="N74" s="11"/>
      <c r="O74" s="13"/>
      <c r="P74" s="10"/>
      <c r="Q74" s="12"/>
      <c r="R74" s="9"/>
      <c r="S74" s="9"/>
      <c r="T74" s="9"/>
      <c r="U74" s="11"/>
      <c r="V74" s="11"/>
      <c r="W74" s="8"/>
      <c r="X74" s="10"/>
      <c r="Y74" s="9"/>
      <c r="Z74" s="9"/>
      <c r="AA74" s="9"/>
      <c r="AB74" s="11"/>
      <c r="AC74" s="11"/>
      <c r="AD74" s="10"/>
      <c r="AE74" s="12"/>
      <c r="AF74" s="9"/>
      <c r="AG74" s="9">
        <v>30</v>
      </c>
      <c r="AH74" s="9"/>
      <c r="AI74" s="11"/>
      <c r="AJ74" s="11" t="s">
        <v>32</v>
      </c>
      <c r="AK74" s="8">
        <v>4</v>
      </c>
      <c r="AL74" s="10"/>
      <c r="AM74" s="9"/>
      <c r="AN74" s="9"/>
      <c r="AO74" s="9"/>
      <c r="AP74" s="11"/>
      <c r="AQ74" s="11"/>
      <c r="AR74" s="10"/>
      <c r="AS74" s="12"/>
      <c r="AT74" s="9"/>
      <c r="AU74" s="9">
        <v>30</v>
      </c>
      <c r="AV74" s="9"/>
      <c r="AW74" s="11"/>
      <c r="AX74" s="11" t="s">
        <v>32</v>
      </c>
      <c r="AY74" s="8">
        <v>4</v>
      </c>
    </row>
    <row r="75" spans="1:51" ht="18" customHeight="1">
      <c r="A75" s="60">
        <v>56</v>
      </c>
      <c r="B75" s="110" t="s">
        <v>48</v>
      </c>
      <c r="C75" s="107">
        <f t="shared" si="34"/>
        <v>4</v>
      </c>
      <c r="D75" s="105">
        <f t="shared" si="35"/>
        <v>30</v>
      </c>
      <c r="E75" s="106">
        <f t="shared" si="36"/>
        <v>0</v>
      </c>
      <c r="F75" s="106">
        <f t="shared" si="36"/>
        <v>0</v>
      </c>
      <c r="G75" s="106">
        <f t="shared" si="37"/>
        <v>30</v>
      </c>
      <c r="H75" s="106">
        <f t="shared" si="38"/>
        <v>0</v>
      </c>
      <c r="I75" s="107">
        <f t="shared" si="39"/>
        <v>0</v>
      </c>
      <c r="J75" s="12"/>
      <c r="K75" s="9"/>
      <c r="L75" s="9"/>
      <c r="M75" s="9"/>
      <c r="N75" s="11"/>
      <c r="O75" s="13"/>
      <c r="P75" s="10"/>
      <c r="Q75" s="12"/>
      <c r="R75" s="9"/>
      <c r="S75" s="9"/>
      <c r="T75" s="9"/>
      <c r="U75" s="11"/>
      <c r="V75" s="11"/>
      <c r="W75" s="8"/>
      <c r="X75" s="10"/>
      <c r="Y75" s="9"/>
      <c r="Z75" s="9"/>
      <c r="AA75" s="9"/>
      <c r="AB75" s="11"/>
      <c r="AC75" s="11"/>
      <c r="AD75" s="10"/>
      <c r="AE75" s="12"/>
      <c r="AF75" s="9"/>
      <c r="AG75" s="9">
        <v>30</v>
      </c>
      <c r="AH75" s="9"/>
      <c r="AI75" s="11"/>
      <c r="AJ75" s="11" t="s">
        <v>32</v>
      </c>
      <c r="AK75" s="8">
        <v>4</v>
      </c>
      <c r="AL75" s="10"/>
      <c r="AM75" s="9"/>
      <c r="AN75" s="9"/>
      <c r="AO75" s="9"/>
      <c r="AP75" s="11"/>
      <c r="AQ75" s="11"/>
      <c r="AR75" s="10"/>
      <c r="AS75" s="12"/>
      <c r="AT75" s="9"/>
      <c r="AU75" s="9">
        <v>30</v>
      </c>
      <c r="AV75" s="9"/>
      <c r="AW75" s="11"/>
      <c r="AX75" s="11" t="s">
        <v>32</v>
      </c>
      <c r="AY75" s="8">
        <v>4</v>
      </c>
    </row>
    <row r="76" spans="1:51" ht="18" customHeight="1">
      <c r="A76" s="60">
        <v>57</v>
      </c>
      <c r="B76" s="110" t="s">
        <v>120</v>
      </c>
      <c r="C76" s="107">
        <f t="shared" si="34"/>
        <v>4</v>
      </c>
      <c r="D76" s="105">
        <f t="shared" si="35"/>
        <v>30</v>
      </c>
      <c r="E76" s="106">
        <f t="shared" si="36"/>
        <v>0</v>
      </c>
      <c r="F76" s="106">
        <f t="shared" si="36"/>
        <v>0</v>
      </c>
      <c r="G76" s="106">
        <f t="shared" si="37"/>
        <v>30</v>
      </c>
      <c r="H76" s="106">
        <f t="shared" si="38"/>
        <v>0</v>
      </c>
      <c r="I76" s="107">
        <f t="shared" si="39"/>
        <v>0</v>
      </c>
      <c r="J76" s="12"/>
      <c r="K76" s="9"/>
      <c r="L76" s="9"/>
      <c r="M76" s="9"/>
      <c r="N76" s="11"/>
      <c r="O76" s="13"/>
      <c r="P76" s="10"/>
      <c r="Q76" s="12"/>
      <c r="R76" s="9"/>
      <c r="S76" s="9"/>
      <c r="T76" s="9"/>
      <c r="U76" s="11"/>
      <c r="V76" s="11"/>
      <c r="W76" s="8"/>
      <c r="X76" s="10"/>
      <c r="Y76" s="9"/>
      <c r="Z76" s="9"/>
      <c r="AA76" s="9"/>
      <c r="AB76" s="11"/>
      <c r="AC76" s="11"/>
      <c r="AD76" s="10"/>
      <c r="AE76" s="12"/>
      <c r="AF76" s="9"/>
      <c r="AG76" s="9"/>
      <c r="AH76" s="9"/>
      <c r="AI76" s="11"/>
      <c r="AJ76" s="11"/>
      <c r="AK76" s="8"/>
      <c r="AL76" s="10"/>
      <c r="AM76" s="9"/>
      <c r="AN76" s="9"/>
      <c r="AO76" s="9"/>
      <c r="AP76" s="11"/>
      <c r="AQ76" s="11"/>
      <c r="AR76" s="10"/>
      <c r="AS76" s="12"/>
      <c r="AT76" s="9"/>
      <c r="AU76" s="9">
        <v>30</v>
      </c>
      <c r="AV76" s="9"/>
      <c r="AW76" s="11"/>
      <c r="AX76" s="11" t="s">
        <v>32</v>
      </c>
      <c r="AY76" s="8">
        <v>4</v>
      </c>
    </row>
    <row r="77" spans="1:51" ht="18" customHeight="1">
      <c r="A77" s="60">
        <v>58</v>
      </c>
      <c r="B77" s="110" t="s">
        <v>123</v>
      </c>
      <c r="C77" s="107">
        <f t="shared" si="34"/>
        <v>4</v>
      </c>
      <c r="D77" s="105">
        <f t="shared" si="35"/>
        <v>30</v>
      </c>
      <c r="E77" s="106">
        <f t="shared" si="36"/>
        <v>0</v>
      </c>
      <c r="F77" s="106">
        <f t="shared" si="36"/>
        <v>0</v>
      </c>
      <c r="G77" s="106">
        <f t="shared" si="37"/>
        <v>30</v>
      </c>
      <c r="H77" s="106">
        <f t="shared" si="38"/>
        <v>0</v>
      </c>
      <c r="I77" s="107">
        <f t="shared" si="39"/>
        <v>0</v>
      </c>
      <c r="J77" s="12"/>
      <c r="K77" s="9"/>
      <c r="L77" s="9"/>
      <c r="M77" s="9"/>
      <c r="N77" s="11"/>
      <c r="O77" s="13"/>
      <c r="P77" s="10"/>
      <c r="Q77" s="12"/>
      <c r="R77" s="9"/>
      <c r="S77" s="9"/>
      <c r="T77" s="9"/>
      <c r="U77" s="11"/>
      <c r="V77" s="11"/>
      <c r="W77" s="8"/>
      <c r="X77" s="10"/>
      <c r="Y77" s="9"/>
      <c r="Z77" s="9"/>
      <c r="AA77" s="9"/>
      <c r="AB77" s="11"/>
      <c r="AC77" s="11"/>
      <c r="AD77" s="10"/>
      <c r="AE77" s="12"/>
      <c r="AF77" s="9"/>
      <c r="AG77" s="9">
        <v>30</v>
      </c>
      <c r="AH77" s="9"/>
      <c r="AI77" s="11"/>
      <c r="AJ77" s="11" t="s">
        <v>32</v>
      </c>
      <c r="AK77" s="8">
        <v>4</v>
      </c>
      <c r="AL77" s="10"/>
      <c r="AM77" s="9"/>
      <c r="AN77" s="9"/>
      <c r="AO77" s="9"/>
      <c r="AP77" s="11"/>
      <c r="AQ77" s="11"/>
      <c r="AR77" s="10"/>
      <c r="AS77" s="12"/>
      <c r="AT77" s="9"/>
      <c r="AU77" s="9">
        <v>30</v>
      </c>
      <c r="AV77" s="9"/>
      <c r="AW77" s="11"/>
      <c r="AX77" s="11" t="s">
        <v>32</v>
      </c>
      <c r="AY77" s="8">
        <v>4</v>
      </c>
    </row>
    <row r="78" spans="1:51" ht="18" customHeight="1">
      <c r="A78" s="158" t="s">
        <v>121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60"/>
    </row>
    <row r="79" spans="1:51" ht="18" customHeight="1">
      <c r="A79" s="60">
        <v>59</v>
      </c>
      <c r="B79" s="110" t="s">
        <v>78</v>
      </c>
      <c r="C79" s="107">
        <f aca="true" t="shared" si="40" ref="C79:C84">SUM(P79,W79,AD79,AY79)</f>
        <v>4</v>
      </c>
      <c r="D79" s="105">
        <f aca="true" t="shared" si="41" ref="D79:D84">SUM(E79:I79)</f>
        <v>30</v>
      </c>
      <c r="E79" s="106">
        <f aca="true" t="shared" si="42" ref="E79:F84">SUM(J79,Q79,X79,AE79,AL79,AS79)</f>
        <v>0</v>
      </c>
      <c r="F79" s="106">
        <f t="shared" si="42"/>
        <v>0</v>
      </c>
      <c r="G79" s="106">
        <f aca="true" t="shared" si="43" ref="G79:G84">SUM(L79,S79,Z79,AN79,AU79)</f>
        <v>0</v>
      </c>
      <c r="H79" s="106">
        <f>SUM(M79,T79,AA79,AH79,)</f>
        <v>30</v>
      </c>
      <c r="I79" s="107">
        <f aca="true" t="shared" si="44" ref="I79:I84">SUM(N79,U79,AB79,AI79,AP79,AW79)</f>
        <v>0</v>
      </c>
      <c r="J79" s="12"/>
      <c r="K79" s="9"/>
      <c r="L79" s="9"/>
      <c r="M79" s="9"/>
      <c r="N79" s="11"/>
      <c r="O79" s="13"/>
      <c r="P79" s="10"/>
      <c r="Q79" s="12"/>
      <c r="R79" s="9"/>
      <c r="S79" s="9"/>
      <c r="T79" s="9"/>
      <c r="U79" s="11"/>
      <c r="V79" s="11"/>
      <c r="W79" s="8"/>
      <c r="X79" s="10"/>
      <c r="Y79" s="9"/>
      <c r="Z79" s="9"/>
      <c r="AA79" s="9"/>
      <c r="AB79" s="11"/>
      <c r="AC79" s="11"/>
      <c r="AD79" s="10"/>
      <c r="AE79" s="12"/>
      <c r="AF79" s="9"/>
      <c r="AG79" s="9"/>
      <c r="AH79" s="9">
        <v>30</v>
      </c>
      <c r="AI79" s="11"/>
      <c r="AJ79" s="11" t="s">
        <v>32</v>
      </c>
      <c r="AK79" s="8">
        <v>4</v>
      </c>
      <c r="AL79" s="10"/>
      <c r="AM79" s="9"/>
      <c r="AN79" s="9"/>
      <c r="AO79" s="9"/>
      <c r="AP79" s="11"/>
      <c r="AQ79" s="11"/>
      <c r="AR79" s="10"/>
      <c r="AS79" s="12"/>
      <c r="AT79" s="9"/>
      <c r="AU79" s="9"/>
      <c r="AV79" s="9">
        <v>30</v>
      </c>
      <c r="AW79" s="11"/>
      <c r="AX79" s="11" t="s">
        <v>32</v>
      </c>
      <c r="AY79" s="8">
        <v>4</v>
      </c>
    </row>
    <row r="80" spans="1:51" ht="18" customHeight="1">
      <c r="A80" s="60">
        <v>60</v>
      </c>
      <c r="B80" s="110" t="s">
        <v>49</v>
      </c>
      <c r="C80" s="107">
        <f t="shared" si="40"/>
        <v>4</v>
      </c>
      <c r="D80" s="105">
        <f t="shared" si="41"/>
        <v>30</v>
      </c>
      <c r="E80" s="106">
        <f t="shared" si="42"/>
        <v>0</v>
      </c>
      <c r="F80" s="106">
        <f t="shared" si="42"/>
        <v>0</v>
      </c>
      <c r="G80" s="106">
        <f t="shared" si="43"/>
        <v>30</v>
      </c>
      <c r="H80" s="106">
        <f>SUM(M80,T80,AA80,AH80,AV80)</f>
        <v>0</v>
      </c>
      <c r="I80" s="107">
        <f t="shared" si="44"/>
        <v>0</v>
      </c>
      <c r="J80" s="12"/>
      <c r="K80" s="9"/>
      <c r="L80" s="9"/>
      <c r="M80" s="9"/>
      <c r="N80" s="11"/>
      <c r="O80" s="13"/>
      <c r="P80" s="10"/>
      <c r="Q80" s="12"/>
      <c r="R80" s="9"/>
      <c r="S80" s="9"/>
      <c r="T80" s="9"/>
      <c r="U80" s="11"/>
      <c r="V80" s="11"/>
      <c r="W80" s="8"/>
      <c r="X80" s="10"/>
      <c r="Y80" s="9"/>
      <c r="Z80" s="9"/>
      <c r="AA80" s="9"/>
      <c r="AB80" s="11"/>
      <c r="AC80" s="11"/>
      <c r="AD80" s="10"/>
      <c r="AE80" s="12"/>
      <c r="AF80" s="9"/>
      <c r="AG80" s="9">
        <v>30</v>
      </c>
      <c r="AH80" s="9"/>
      <c r="AI80" s="11"/>
      <c r="AJ80" s="11" t="s">
        <v>32</v>
      </c>
      <c r="AK80" s="8">
        <v>4</v>
      </c>
      <c r="AL80" s="10"/>
      <c r="AM80" s="9"/>
      <c r="AN80" s="9"/>
      <c r="AO80" s="9"/>
      <c r="AP80" s="11"/>
      <c r="AQ80" s="11"/>
      <c r="AR80" s="10"/>
      <c r="AS80" s="12"/>
      <c r="AT80" s="9"/>
      <c r="AU80" s="9">
        <v>30</v>
      </c>
      <c r="AV80" s="9"/>
      <c r="AW80" s="11"/>
      <c r="AX80" s="11" t="s">
        <v>32</v>
      </c>
      <c r="AY80" s="8">
        <v>4</v>
      </c>
    </row>
    <row r="81" spans="1:51" ht="18" customHeight="1">
      <c r="A81" s="60">
        <v>61</v>
      </c>
      <c r="B81" s="110" t="s">
        <v>76</v>
      </c>
      <c r="C81" s="107">
        <f t="shared" si="40"/>
        <v>4</v>
      </c>
      <c r="D81" s="105">
        <f t="shared" si="41"/>
        <v>30</v>
      </c>
      <c r="E81" s="106">
        <f t="shared" si="42"/>
        <v>0</v>
      </c>
      <c r="F81" s="106">
        <f t="shared" si="42"/>
        <v>0</v>
      </c>
      <c r="G81" s="106">
        <f t="shared" si="43"/>
        <v>0</v>
      </c>
      <c r="H81" s="106">
        <f>SUM(M81,T81,AA81,AH81)</f>
        <v>30</v>
      </c>
      <c r="I81" s="107">
        <f t="shared" si="44"/>
        <v>0</v>
      </c>
      <c r="J81" s="12"/>
      <c r="K81" s="9"/>
      <c r="L81" s="9"/>
      <c r="M81" s="9"/>
      <c r="N81" s="11"/>
      <c r="O81" s="13"/>
      <c r="P81" s="10"/>
      <c r="Q81" s="12"/>
      <c r="R81" s="9"/>
      <c r="S81" s="9"/>
      <c r="T81" s="9"/>
      <c r="U81" s="11"/>
      <c r="V81" s="11"/>
      <c r="W81" s="8"/>
      <c r="X81" s="10"/>
      <c r="Y81" s="9"/>
      <c r="Z81" s="9"/>
      <c r="AA81" s="9"/>
      <c r="AB81" s="11"/>
      <c r="AC81" s="11"/>
      <c r="AD81" s="10"/>
      <c r="AE81" s="12"/>
      <c r="AF81" s="9"/>
      <c r="AG81" s="9"/>
      <c r="AH81" s="9">
        <v>30</v>
      </c>
      <c r="AI81" s="11"/>
      <c r="AJ81" s="11" t="s">
        <v>32</v>
      </c>
      <c r="AK81" s="8">
        <v>4</v>
      </c>
      <c r="AL81" s="10"/>
      <c r="AM81" s="9"/>
      <c r="AN81" s="9"/>
      <c r="AO81" s="9"/>
      <c r="AP81" s="11"/>
      <c r="AQ81" s="11"/>
      <c r="AR81" s="10"/>
      <c r="AS81" s="12"/>
      <c r="AT81" s="9"/>
      <c r="AU81" s="9"/>
      <c r="AV81" s="9">
        <v>30</v>
      </c>
      <c r="AW81" s="11"/>
      <c r="AX81" s="11" t="s">
        <v>32</v>
      </c>
      <c r="AY81" s="8">
        <v>4</v>
      </c>
    </row>
    <row r="82" spans="1:51" ht="18" customHeight="1">
      <c r="A82" s="60">
        <v>62</v>
      </c>
      <c r="B82" s="110" t="s">
        <v>50</v>
      </c>
      <c r="C82" s="107">
        <f t="shared" si="40"/>
        <v>4</v>
      </c>
      <c r="D82" s="105">
        <f t="shared" si="41"/>
        <v>30</v>
      </c>
      <c r="E82" s="106">
        <f t="shared" si="42"/>
        <v>0</v>
      </c>
      <c r="F82" s="106">
        <f t="shared" si="42"/>
        <v>0</v>
      </c>
      <c r="G82" s="106">
        <f t="shared" si="43"/>
        <v>30</v>
      </c>
      <c r="H82" s="106">
        <f>SUM(M82,T82,AA82,AH82,AV82)</f>
        <v>0</v>
      </c>
      <c r="I82" s="107">
        <f t="shared" si="44"/>
        <v>0</v>
      </c>
      <c r="J82" s="12"/>
      <c r="K82" s="9"/>
      <c r="L82" s="9"/>
      <c r="M82" s="9"/>
      <c r="N82" s="11"/>
      <c r="O82" s="13"/>
      <c r="P82" s="10"/>
      <c r="Q82" s="12"/>
      <c r="R82" s="9"/>
      <c r="S82" s="9"/>
      <c r="T82" s="9"/>
      <c r="U82" s="11"/>
      <c r="V82" s="11"/>
      <c r="W82" s="8"/>
      <c r="X82" s="10"/>
      <c r="Y82" s="9"/>
      <c r="Z82" s="9"/>
      <c r="AA82" s="9"/>
      <c r="AB82" s="11"/>
      <c r="AC82" s="11"/>
      <c r="AD82" s="10"/>
      <c r="AE82" s="12"/>
      <c r="AF82" s="9"/>
      <c r="AG82" s="9">
        <v>30</v>
      </c>
      <c r="AH82" s="9"/>
      <c r="AI82" s="11"/>
      <c r="AJ82" s="11" t="s">
        <v>32</v>
      </c>
      <c r="AK82" s="8">
        <v>4</v>
      </c>
      <c r="AL82" s="10"/>
      <c r="AM82" s="9"/>
      <c r="AN82" s="9"/>
      <c r="AO82" s="9"/>
      <c r="AP82" s="11"/>
      <c r="AQ82" s="11"/>
      <c r="AR82" s="10"/>
      <c r="AS82" s="12"/>
      <c r="AT82" s="9"/>
      <c r="AU82" s="9">
        <v>30</v>
      </c>
      <c r="AV82" s="9"/>
      <c r="AW82" s="11"/>
      <c r="AX82" s="11" t="s">
        <v>32</v>
      </c>
      <c r="AY82" s="8">
        <v>4</v>
      </c>
    </row>
    <row r="83" spans="1:51" ht="18" customHeight="1">
      <c r="A83" s="60">
        <v>63</v>
      </c>
      <c r="B83" s="110" t="s">
        <v>51</v>
      </c>
      <c r="C83" s="107">
        <f t="shared" si="40"/>
        <v>4</v>
      </c>
      <c r="D83" s="105">
        <f t="shared" si="41"/>
        <v>30</v>
      </c>
      <c r="E83" s="106">
        <f t="shared" si="42"/>
        <v>0</v>
      </c>
      <c r="F83" s="106">
        <f t="shared" si="42"/>
        <v>0</v>
      </c>
      <c r="G83" s="106">
        <f t="shared" si="43"/>
        <v>30</v>
      </c>
      <c r="H83" s="106">
        <f>SUM(M83,T83,AA83,AH83,AV83)</f>
        <v>0</v>
      </c>
      <c r="I83" s="107">
        <f t="shared" si="44"/>
        <v>0</v>
      </c>
      <c r="J83" s="12"/>
      <c r="K83" s="9"/>
      <c r="L83" s="9"/>
      <c r="M83" s="9"/>
      <c r="N83" s="11"/>
      <c r="O83" s="13"/>
      <c r="P83" s="10"/>
      <c r="Q83" s="12"/>
      <c r="R83" s="9"/>
      <c r="S83" s="9"/>
      <c r="T83" s="9"/>
      <c r="U83" s="11"/>
      <c r="V83" s="11"/>
      <c r="W83" s="8"/>
      <c r="X83" s="10"/>
      <c r="Y83" s="9"/>
      <c r="Z83" s="9"/>
      <c r="AA83" s="9"/>
      <c r="AB83" s="11"/>
      <c r="AC83" s="11"/>
      <c r="AD83" s="10"/>
      <c r="AE83" s="12"/>
      <c r="AF83" s="9"/>
      <c r="AG83" s="9"/>
      <c r="AH83" s="9"/>
      <c r="AI83" s="11"/>
      <c r="AJ83" s="11"/>
      <c r="AK83" s="8"/>
      <c r="AL83" s="10"/>
      <c r="AM83" s="9"/>
      <c r="AN83" s="9"/>
      <c r="AO83" s="9"/>
      <c r="AP83" s="11"/>
      <c r="AQ83" s="11"/>
      <c r="AR83" s="10"/>
      <c r="AS83" s="12"/>
      <c r="AT83" s="9"/>
      <c r="AU83" s="9">
        <v>30</v>
      </c>
      <c r="AV83" s="9"/>
      <c r="AW83" s="11"/>
      <c r="AX83" s="11" t="s">
        <v>32</v>
      </c>
      <c r="AY83" s="8">
        <v>4</v>
      </c>
    </row>
    <row r="84" spans="1:51" ht="18" customHeight="1">
      <c r="A84" s="60">
        <v>64</v>
      </c>
      <c r="B84" s="110" t="s">
        <v>77</v>
      </c>
      <c r="C84" s="107">
        <f t="shared" si="40"/>
        <v>4</v>
      </c>
      <c r="D84" s="105">
        <f t="shared" si="41"/>
        <v>30</v>
      </c>
      <c r="E84" s="106">
        <f t="shared" si="42"/>
        <v>0</v>
      </c>
      <c r="F84" s="106">
        <f t="shared" si="42"/>
        <v>0</v>
      </c>
      <c r="G84" s="106">
        <f t="shared" si="43"/>
        <v>30</v>
      </c>
      <c r="H84" s="106">
        <f>SUM(M84,T84,AA84,AH84,AV84)</f>
        <v>0</v>
      </c>
      <c r="I84" s="107">
        <f t="shared" si="44"/>
        <v>0</v>
      </c>
      <c r="J84" s="12"/>
      <c r="K84" s="9"/>
      <c r="L84" s="9"/>
      <c r="M84" s="9"/>
      <c r="N84" s="11"/>
      <c r="O84" s="13"/>
      <c r="P84" s="10"/>
      <c r="Q84" s="12"/>
      <c r="R84" s="9"/>
      <c r="S84" s="9"/>
      <c r="T84" s="9"/>
      <c r="U84" s="11"/>
      <c r="V84" s="11"/>
      <c r="W84" s="8"/>
      <c r="X84" s="10"/>
      <c r="Y84" s="9"/>
      <c r="Z84" s="9"/>
      <c r="AA84" s="9"/>
      <c r="AB84" s="11"/>
      <c r="AC84" s="11"/>
      <c r="AD84" s="10"/>
      <c r="AE84" s="12"/>
      <c r="AF84" s="9"/>
      <c r="AG84" s="9"/>
      <c r="AH84" s="9"/>
      <c r="AI84" s="11"/>
      <c r="AJ84" s="11"/>
      <c r="AK84" s="8"/>
      <c r="AL84" s="10"/>
      <c r="AM84" s="9"/>
      <c r="AN84" s="9"/>
      <c r="AO84" s="9"/>
      <c r="AP84" s="11"/>
      <c r="AQ84" s="11"/>
      <c r="AR84" s="10"/>
      <c r="AS84" s="12"/>
      <c r="AT84" s="9"/>
      <c r="AU84" s="9">
        <v>30</v>
      </c>
      <c r="AV84" s="9"/>
      <c r="AW84" s="11"/>
      <c r="AX84" s="11" t="s">
        <v>32</v>
      </c>
      <c r="AY84" s="8">
        <v>4</v>
      </c>
    </row>
    <row r="85" spans="1:51" ht="18" customHeight="1">
      <c r="A85" s="161" t="s">
        <v>101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3"/>
    </row>
    <row r="86" spans="1:51" ht="18" customHeight="1">
      <c r="A86" s="60">
        <v>65</v>
      </c>
      <c r="B86" s="110" t="s">
        <v>102</v>
      </c>
      <c r="C86" s="107">
        <f>SUM(P86,W86,AD86,AY86)</f>
        <v>3</v>
      </c>
      <c r="D86" s="105">
        <f>SUM(E86:I86)</f>
        <v>30</v>
      </c>
      <c r="E86" s="106">
        <f aca="true" t="shared" si="45" ref="E86:F88">SUM(J86,Q86,X86,AE86,AL86,AS86)</f>
        <v>0</v>
      </c>
      <c r="F86" s="106">
        <f t="shared" si="45"/>
        <v>0</v>
      </c>
      <c r="G86" s="106">
        <f>SUM(L86,S86,Z86,AN86,AU86)</f>
        <v>0</v>
      </c>
      <c r="H86" s="106">
        <f>SUM(M86,T86,AA86,AH86,AV86)</f>
        <v>30</v>
      </c>
      <c r="I86" s="107">
        <f>SUM(N86,U86,AB86,AI86,AP86,AW86)</f>
        <v>0</v>
      </c>
      <c r="J86" s="12"/>
      <c r="K86" s="9"/>
      <c r="L86" s="9"/>
      <c r="M86" s="9"/>
      <c r="N86" s="11"/>
      <c r="O86" s="13"/>
      <c r="P86" s="10"/>
      <c r="Q86" s="12"/>
      <c r="R86" s="9"/>
      <c r="S86" s="9"/>
      <c r="T86" s="9"/>
      <c r="U86" s="11"/>
      <c r="V86" s="11"/>
      <c r="W86" s="8"/>
      <c r="X86" s="10"/>
      <c r="Y86" s="9"/>
      <c r="Z86" s="9"/>
      <c r="AA86" s="9"/>
      <c r="AB86" s="11"/>
      <c r="AC86" s="11"/>
      <c r="AD86" s="10"/>
      <c r="AE86" s="12"/>
      <c r="AF86" s="9"/>
      <c r="AG86" s="9"/>
      <c r="AH86" s="9"/>
      <c r="AI86" s="11"/>
      <c r="AJ86" s="11"/>
      <c r="AK86" s="8"/>
      <c r="AL86" s="10"/>
      <c r="AM86" s="9"/>
      <c r="AN86" s="9"/>
      <c r="AO86" s="9"/>
      <c r="AP86" s="11"/>
      <c r="AQ86" s="11"/>
      <c r="AR86" s="10"/>
      <c r="AS86" s="12"/>
      <c r="AT86" s="9"/>
      <c r="AU86" s="9"/>
      <c r="AV86" s="9">
        <v>30</v>
      </c>
      <c r="AW86" s="9"/>
      <c r="AX86" s="9" t="s">
        <v>32</v>
      </c>
      <c r="AY86" s="20">
        <v>3</v>
      </c>
    </row>
    <row r="87" spans="1:51" ht="18" customHeight="1">
      <c r="A87" s="60">
        <v>66</v>
      </c>
      <c r="B87" s="110" t="s">
        <v>53</v>
      </c>
      <c r="C87" s="107">
        <f>SUM(P87,W87,AD87,AY87)</f>
        <v>3</v>
      </c>
      <c r="D87" s="105">
        <f>SUM(E87:I87)</f>
        <v>30</v>
      </c>
      <c r="E87" s="106">
        <f t="shared" si="45"/>
        <v>0</v>
      </c>
      <c r="F87" s="106">
        <f t="shared" si="45"/>
        <v>0</v>
      </c>
      <c r="G87" s="106">
        <f>SUM(L87,S87,Z87,AN87,AU87)</f>
        <v>0</v>
      </c>
      <c r="H87" s="106">
        <f>SUM(M87,T87,AA87,AH87,AV87)</f>
        <v>30</v>
      </c>
      <c r="I87" s="107">
        <f>SUM(N87,U87,AB87,AI87,AP87,AW87)</f>
        <v>0</v>
      </c>
      <c r="J87" s="12"/>
      <c r="K87" s="9"/>
      <c r="L87" s="9"/>
      <c r="M87" s="9"/>
      <c r="N87" s="11"/>
      <c r="O87" s="13"/>
      <c r="P87" s="10"/>
      <c r="Q87" s="12"/>
      <c r="R87" s="9"/>
      <c r="S87" s="9"/>
      <c r="T87" s="9"/>
      <c r="U87" s="11"/>
      <c r="V87" s="11"/>
      <c r="W87" s="8"/>
      <c r="X87" s="10"/>
      <c r="Y87" s="9"/>
      <c r="Z87" s="9"/>
      <c r="AA87" s="9"/>
      <c r="AB87" s="11"/>
      <c r="AC87" s="11"/>
      <c r="AD87" s="10"/>
      <c r="AE87" s="12"/>
      <c r="AF87" s="9"/>
      <c r="AG87" s="9"/>
      <c r="AH87" s="9"/>
      <c r="AI87" s="11"/>
      <c r="AJ87" s="11"/>
      <c r="AK87" s="8"/>
      <c r="AL87" s="10"/>
      <c r="AM87" s="9"/>
      <c r="AN87" s="9"/>
      <c r="AO87" s="9"/>
      <c r="AP87" s="11"/>
      <c r="AQ87" s="11"/>
      <c r="AR87" s="10"/>
      <c r="AS87" s="12"/>
      <c r="AT87" s="9"/>
      <c r="AU87" s="9"/>
      <c r="AV87" s="9">
        <v>30</v>
      </c>
      <c r="AW87" s="9"/>
      <c r="AX87" s="9" t="s">
        <v>32</v>
      </c>
      <c r="AY87" s="20">
        <v>3</v>
      </c>
    </row>
    <row r="88" spans="1:51" ht="18" customHeight="1">
      <c r="A88" s="60">
        <v>67</v>
      </c>
      <c r="B88" s="110" t="s">
        <v>54</v>
      </c>
      <c r="C88" s="107">
        <f>SUM(P88,W88,AD88,AY88)</f>
        <v>3</v>
      </c>
      <c r="D88" s="105">
        <f>SUM(E88:I88)</f>
        <v>30</v>
      </c>
      <c r="E88" s="106">
        <f t="shared" si="45"/>
        <v>0</v>
      </c>
      <c r="F88" s="106">
        <f t="shared" si="45"/>
        <v>0</v>
      </c>
      <c r="G88" s="106">
        <f>SUM(L88,S88,Z88,AN88,AU88)</f>
        <v>0</v>
      </c>
      <c r="H88" s="106">
        <f>SUM(M88,T88,AA88,AH88,AV88)</f>
        <v>30</v>
      </c>
      <c r="I88" s="107">
        <f>SUM(N88,U88,AB88,AI88,AP88,AW88)</f>
        <v>0</v>
      </c>
      <c r="J88" s="12"/>
      <c r="K88" s="9"/>
      <c r="L88" s="9"/>
      <c r="M88" s="9"/>
      <c r="N88" s="11"/>
      <c r="O88" s="13"/>
      <c r="P88" s="10"/>
      <c r="Q88" s="12"/>
      <c r="R88" s="9"/>
      <c r="S88" s="9"/>
      <c r="T88" s="9"/>
      <c r="U88" s="11"/>
      <c r="V88" s="11"/>
      <c r="W88" s="8"/>
      <c r="X88" s="10"/>
      <c r="Y88" s="9"/>
      <c r="Z88" s="9"/>
      <c r="AA88" s="9"/>
      <c r="AB88" s="11"/>
      <c r="AC88" s="11"/>
      <c r="AD88" s="10"/>
      <c r="AE88" s="12"/>
      <c r="AF88" s="9"/>
      <c r="AG88" s="9"/>
      <c r="AH88" s="9"/>
      <c r="AI88" s="11"/>
      <c r="AJ88" s="11"/>
      <c r="AK88" s="8"/>
      <c r="AL88" s="10"/>
      <c r="AM88" s="9"/>
      <c r="AN88" s="9"/>
      <c r="AO88" s="9"/>
      <c r="AP88" s="11"/>
      <c r="AQ88" s="11"/>
      <c r="AR88" s="10"/>
      <c r="AS88" s="12"/>
      <c r="AT88" s="9"/>
      <c r="AU88" s="9"/>
      <c r="AV88" s="9">
        <v>30</v>
      </c>
      <c r="AW88" s="9"/>
      <c r="AX88" s="9" t="s">
        <v>32</v>
      </c>
      <c r="AY88" s="20">
        <v>3</v>
      </c>
    </row>
    <row r="89" spans="1:51" ht="18" customHeight="1">
      <c r="A89" s="164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6"/>
    </row>
    <row r="90" spans="1:51" ht="18" customHeight="1">
      <c r="A90" s="60">
        <v>68</v>
      </c>
      <c r="B90" s="110" t="s">
        <v>79</v>
      </c>
      <c r="C90" s="107">
        <f>SUM(P90,W90,AD90,AK90,AR90,AY90)</f>
        <v>13</v>
      </c>
      <c r="D90" s="105">
        <f>SUM(E90:I90)</f>
        <v>90</v>
      </c>
      <c r="E90" s="106">
        <f>SUM(J90,Q90,X90,AE90,AL90,AS90)</f>
        <v>0</v>
      </c>
      <c r="F90" s="106">
        <f>SUM(K90,R90,Y90,AF90,AM90,AT90)</f>
        <v>0</v>
      </c>
      <c r="G90" s="106">
        <f>SUM(L90,S90,Z90,AN90,AU90)</f>
        <v>0</v>
      </c>
      <c r="H90" s="106">
        <f>SUM(M90,T90,AA90,AH90,AV90)</f>
        <v>0</v>
      </c>
      <c r="I90" s="107">
        <f>SUM(N90,U90,AB90,AI90,AP90,AW90)</f>
        <v>90</v>
      </c>
      <c r="J90" s="12"/>
      <c r="K90" s="9"/>
      <c r="L90" s="9"/>
      <c r="M90" s="9"/>
      <c r="N90" s="11"/>
      <c r="O90" s="13"/>
      <c r="P90" s="10"/>
      <c r="Q90" s="12"/>
      <c r="R90" s="9"/>
      <c r="S90" s="9"/>
      <c r="T90" s="9"/>
      <c r="U90" s="11"/>
      <c r="V90" s="11"/>
      <c r="W90" s="8"/>
      <c r="X90" s="10"/>
      <c r="Y90" s="9"/>
      <c r="Z90" s="9"/>
      <c r="AA90" s="9"/>
      <c r="AB90" s="11"/>
      <c r="AC90" s="11"/>
      <c r="AD90" s="10"/>
      <c r="AE90" s="12"/>
      <c r="AF90" s="9"/>
      <c r="AG90" s="9"/>
      <c r="AH90" s="9"/>
      <c r="AI90" s="11">
        <v>30</v>
      </c>
      <c r="AJ90" s="11" t="s">
        <v>32</v>
      </c>
      <c r="AK90" s="8">
        <v>3</v>
      </c>
      <c r="AL90" s="10"/>
      <c r="AM90" s="9"/>
      <c r="AN90" s="9"/>
      <c r="AO90" s="9"/>
      <c r="AP90" s="11">
        <v>30</v>
      </c>
      <c r="AQ90" s="11" t="s">
        <v>32</v>
      </c>
      <c r="AR90" s="10">
        <v>5</v>
      </c>
      <c r="AS90" s="12"/>
      <c r="AT90" s="9"/>
      <c r="AU90" s="9"/>
      <c r="AV90" s="9"/>
      <c r="AW90" s="9">
        <v>30</v>
      </c>
      <c r="AX90" s="9" t="s">
        <v>32</v>
      </c>
      <c r="AY90" s="20">
        <v>5</v>
      </c>
    </row>
    <row r="91" spans="1:51" ht="18" customHeight="1" thickBot="1">
      <c r="A91" s="60">
        <v>69</v>
      </c>
      <c r="B91" s="114" t="s">
        <v>92</v>
      </c>
      <c r="C91" s="107">
        <f>SUM(P91,W91,AD91,AK91,AR91,AY91)</f>
        <v>6</v>
      </c>
      <c r="D91" s="105">
        <v>60</v>
      </c>
      <c r="E91" s="106">
        <f>SUM(J91,Q91,X91,AE91,AL91,AS91)</f>
        <v>0</v>
      </c>
      <c r="F91" s="106">
        <f>SUM(K91,R91,Y91,AF91,AM91,AT91)</f>
        <v>0</v>
      </c>
      <c r="G91" s="106">
        <f>SUM(L91,S91,Z91,AN91,AU91)</f>
        <v>0</v>
      </c>
      <c r="H91" s="106">
        <f>SUM(M91,T91,AA91,AH91,AV91)</f>
        <v>0</v>
      </c>
      <c r="I91" s="107">
        <f>SUM(N91,U91,AB91,AI91,AP91,AW91)</f>
        <v>0</v>
      </c>
      <c r="J91" s="12"/>
      <c r="K91" s="9"/>
      <c r="L91" s="9"/>
      <c r="M91" s="9"/>
      <c r="N91" s="11"/>
      <c r="O91" s="13"/>
      <c r="P91" s="10"/>
      <c r="Q91" s="12"/>
      <c r="R91" s="9"/>
      <c r="S91" s="9"/>
      <c r="T91" s="9"/>
      <c r="U91" s="11"/>
      <c r="V91" s="11"/>
      <c r="W91" s="8"/>
      <c r="X91" s="10"/>
      <c r="Y91" s="9"/>
      <c r="Z91" s="9"/>
      <c r="AA91" s="9"/>
      <c r="AB91" s="11"/>
      <c r="AC91" s="11" t="s">
        <v>32</v>
      </c>
      <c r="AD91" s="10">
        <v>3</v>
      </c>
      <c r="AE91" s="12"/>
      <c r="AF91" s="9"/>
      <c r="AG91" s="9"/>
      <c r="AH91" s="9"/>
      <c r="AI91" s="11"/>
      <c r="AJ91" s="11" t="s">
        <v>32</v>
      </c>
      <c r="AK91" s="94">
        <v>3</v>
      </c>
      <c r="AL91" s="10"/>
      <c r="AM91" s="9"/>
      <c r="AN91" s="9"/>
      <c r="AO91" s="9"/>
      <c r="AP91" s="11"/>
      <c r="AQ91" s="11"/>
      <c r="AR91" s="10"/>
      <c r="AS91" s="12"/>
      <c r="AT91" s="9"/>
      <c r="AU91" s="9"/>
      <c r="AV91" s="9"/>
      <c r="AW91" s="9"/>
      <c r="AX91" s="9"/>
      <c r="AY91" s="20"/>
    </row>
    <row r="92" spans="1:62" s="33" customFormat="1" ht="22.5" customHeight="1" thickBot="1">
      <c r="A92" s="151" t="s">
        <v>40</v>
      </c>
      <c r="B92" s="152"/>
      <c r="C92" s="64">
        <f aca="true" t="shared" si="46" ref="C92:I92">SUM(C91,C90,C86,C79:C80,C72:C73,C65:C66,C58:C59,C51:C52,C44:C45,C36)</f>
        <v>73</v>
      </c>
      <c r="D92" s="64">
        <f>SUM(D91,D90,D86,D79:D80,D72:D73,D65:D66,D58:D59,D51:D52,D44:D45,D36)</f>
        <v>570</v>
      </c>
      <c r="E92" s="64">
        <f t="shared" si="46"/>
        <v>0</v>
      </c>
      <c r="F92" s="64">
        <f t="shared" si="46"/>
        <v>0</v>
      </c>
      <c r="G92" s="64">
        <f>SUM(G91,G90,G86,G79:G80,G72,G74,G65:G66,G58:G59,G51:G52,G44:G45,G36)</f>
        <v>150</v>
      </c>
      <c r="H92" s="64">
        <f>SUM(H91,H90,H86,H79:H80,H72,H74,H65:H66,H58:H59,H51:H52,H44:H45,H36)</f>
        <v>270</v>
      </c>
      <c r="I92" s="64">
        <f t="shared" si="46"/>
        <v>90</v>
      </c>
      <c r="J92" s="64">
        <f>SUM(J36,J44,J51,J58)</f>
        <v>0</v>
      </c>
      <c r="K92" s="64">
        <f>SUM(K36,K44,K51,K58)</f>
        <v>0</v>
      </c>
      <c r="L92" s="64">
        <f>SUM(L36,L44,L51,L58)</f>
        <v>0</v>
      </c>
      <c r="M92" s="64">
        <f>SUM(M36,M44,M51,M58)</f>
        <v>30</v>
      </c>
      <c r="N92" s="64">
        <f>SUM(N36,N44,N51,N58)</f>
        <v>0</v>
      </c>
      <c r="O92" s="64"/>
      <c r="P92" s="64">
        <f aca="true" t="shared" si="47" ref="P92:U92">SUM(P36,P44,P51,P58)</f>
        <v>3</v>
      </c>
      <c r="Q92" s="64">
        <f t="shared" si="47"/>
        <v>0</v>
      </c>
      <c r="R92" s="64">
        <f t="shared" si="47"/>
        <v>0</v>
      </c>
      <c r="S92" s="64">
        <f t="shared" si="47"/>
        <v>30</v>
      </c>
      <c r="T92" s="64">
        <f t="shared" si="47"/>
        <v>30</v>
      </c>
      <c r="U92" s="64">
        <f t="shared" si="47"/>
        <v>0</v>
      </c>
      <c r="V92" s="64"/>
      <c r="W92" s="64">
        <f>SUM(W44,W51,W91)</f>
        <v>8</v>
      </c>
      <c r="X92" s="64">
        <f>SUM(X36,X44,X51,X58,X65)</f>
        <v>0</v>
      </c>
      <c r="Y92" s="64">
        <f>SUM(Y36,Y44,Y51,Y58,Y65)</f>
        <v>0</v>
      </c>
      <c r="Z92" s="64">
        <f>SUM(Z36,Z44,Z51,Z58,Z65)</f>
        <v>0</v>
      </c>
      <c r="AA92" s="64">
        <f>SUM(AA36,AA44,AA51,AA58,AA65)</f>
        <v>60</v>
      </c>
      <c r="AB92" s="64">
        <f>SUM(AB36,AB44,AB51,AB58,AB65)</f>
        <v>0</v>
      </c>
      <c r="AC92" s="64"/>
      <c r="AD92" s="64">
        <f>SUM(AD36,AD44,AD51,AD58,AD65,AD91)</f>
        <v>11</v>
      </c>
      <c r="AE92" s="64">
        <f>SUM(AE36,AE44,AE51,AE58,AE65)</f>
        <v>0</v>
      </c>
      <c r="AF92" s="64">
        <f>SUM(AF36,AF44,AF51,AF58,AF65)</f>
        <v>0</v>
      </c>
      <c r="AG92" s="64">
        <f>SUM(AG36,AG44,AG51,AG58,AG65,AG72,AG80)</f>
        <v>60</v>
      </c>
      <c r="AH92" s="64">
        <f>SUM(AH36,AH44,AH51,AH58,AH65)</f>
        <v>0</v>
      </c>
      <c r="AI92" s="64">
        <f>SUM(AI36,AI44,AI51,AI58,AI65,AI90)</f>
        <v>30</v>
      </c>
      <c r="AJ92" s="64"/>
      <c r="AK92" s="64">
        <f>SUM(AK36,AK44,AK51,AK58,AK65,AK72,AK80,AK90,AK91)</f>
        <v>14</v>
      </c>
      <c r="AL92" s="64">
        <f>SUM(AL36,AL44,AL51,AL58,AL65)</f>
        <v>0</v>
      </c>
      <c r="AM92" s="64">
        <f>SUM(AM36,AM44,AM51,AM58,AM65)</f>
        <v>0</v>
      </c>
      <c r="AN92" s="64">
        <f>SUM(AN36,AN44,AN51,AN58,AN65)</f>
        <v>0</v>
      </c>
      <c r="AO92" s="64">
        <f>SUM(AO36,AO44,AO51,AO58,AO65)</f>
        <v>60</v>
      </c>
      <c r="AP92" s="64">
        <f>SUM(AP36,AP44,AP51,AP58,AP65,AP90)</f>
        <v>30</v>
      </c>
      <c r="AQ92" s="64"/>
      <c r="AR92" s="64">
        <f>SUM(AR36,AR44,AR51,AR58,AR65,AR90)</f>
        <v>13</v>
      </c>
      <c r="AS92" s="64">
        <f>SUM(AS36,AS44,AS51,AS58,AS65)</f>
        <v>0</v>
      </c>
      <c r="AT92" s="64">
        <f>SUM(AT36,AT44,AT51,AT58,AT65)</f>
        <v>0</v>
      </c>
      <c r="AU92" s="64">
        <f>SUM(AU36,AU44,AU51,AU58,AU65,AU72,AU79)</f>
        <v>60</v>
      </c>
      <c r="AV92" s="64">
        <f>SUM(AV36,AV44,AV51,AV58,AV65,AV72,AV79,AV86)</f>
        <v>90</v>
      </c>
      <c r="AW92" s="64">
        <f>SUM(AW36,AW44,AW51,AW58,AW65,AW72,AW79,AW90)</f>
        <v>30</v>
      </c>
      <c r="AX92" s="64"/>
      <c r="AY92" s="64">
        <f>SUM(AY36,AY44,AY51,AY58,AY65,AY72,AY79,AY86,AY90)</f>
        <v>24</v>
      </c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</row>
    <row r="93" spans="1:62" s="33" customFormat="1" ht="24.75" customHeight="1" thickBot="1">
      <c r="A93" s="151" t="s">
        <v>117</v>
      </c>
      <c r="B93" s="153"/>
      <c r="C93" s="66">
        <f aca="true" t="shared" si="48" ref="C93:N93">SUM(C33,C92)</f>
        <v>180</v>
      </c>
      <c r="D93" s="64">
        <f>SUM(D33,D92)</f>
        <v>1695</v>
      </c>
      <c r="E93" s="64">
        <f t="shared" si="48"/>
        <v>420</v>
      </c>
      <c r="F93" s="64">
        <f t="shared" si="48"/>
        <v>60</v>
      </c>
      <c r="G93" s="64">
        <f>SUM(G33,G92)</f>
        <v>390</v>
      </c>
      <c r="H93" s="64">
        <f>SUM(H33,H92)</f>
        <v>675</v>
      </c>
      <c r="I93" s="67">
        <f t="shared" si="48"/>
        <v>90</v>
      </c>
      <c r="J93" s="64">
        <f t="shared" si="48"/>
        <v>135</v>
      </c>
      <c r="K93" s="64">
        <f t="shared" si="48"/>
        <v>0</v>
      </c>
      <c r="L93" s="64">
        <f t="shared" si="48"/>
        <v>60</v>
      </c>
      <c r="M93" s="64">
        <f t="shared" si="48"/>
        <v>150</v>
      </c>
      <c r="N93" s="64">
        <f t="shared" si="48"/>
        <v>0</v>
      </c>
      <c r="O93" s="64"/>
      <c r="P93" s="67">
        <f aca="true" t="shared" si="49" ref="P93:U93">SUM(P33,P92)</f>
        <v>30</v>
      </c>
      <c r="Q93" s="64">
        <f t="shared" si="49"/>
        <v>90</v>
      </c>
      <c r="R93" s="64">
        <f t="shared" si="49"/>
        <v>30</v>
      </c>
      <c r="S93" s="64">
        <f t="shared" si="49"/>
        <v>30</v>
      </c>
      <c r="T93" s="64">
        <f t="shared" si="49"/>
        <v>150</v>
      </c>
      <c r="U93" s="64">
        <f t="shared" si="49"/>
        <v>0</v>
      </c>
      <c r="V93" s="64"/>
      <c r="W93" s="67">
        <f aca="true" t="shared" si="50" ref="W93:AB93">SUM(W33,W92)</f>
        <v>30</v>
      </c>
      <c r="X93" s="64">
        <f t="shared" si="50"/>
        <v>60</v>
      </c>
      <c r="Y93" s="64">
        <f t="shared" si="50"/>
        <v>30</v>
      </c>
      <c r="Z93" s="64">
        <f t="shared" si="50"/>
        <v>60</v>
      </c>
      <c r="AA93" s="64">
        <f t="shared" si="50"/>
        <v>120</v>
      </c>
      <c r="AB93" s="64">
        <f t="shared" si="50"/>
        <v>0</v>
      </c>
      <c r="AC93" s="64"/>
      <c r="AD93" s="67">
        <f aca="true" t="shared" si="51" ref="AD93:AI93">SUM(AD33,AD92)</f>
        <v>30</v>
      </c>
      <c r="AE93" s="64">
        <f t="shared" si="51"/>
        <v>60</v>
      </c>
      <c r="AF93" s="64">
        <f t="shared" si="51"/>
        <v>0</v>
      </c>
      <c r="AG93" s="64">
        <f t="shared" si="51"/>
        <v>90</v>
      </c>
      <c r="AH93" s="64">
        <f t="shared" si="51"/>
        <v>60</v>
      </c>
      <c r="AI93" s="64">
        <f t="shared" si="51"/>
        <v>30</v>
      </c>
      <c r="AJ93" s="64"/>
      <c r="AK93" s="67">
        <f aca="true" t="shared" si="52" ref="AK93:AP93">SUM(AK33,AK92)</f>
        <v>30</v>
      </c>
      <c r="AL93" s="64">
        <f t="shared" si="52"/>
        <v>45</v>
      </c>
      <c r="AM93" s="64">
        <f t="shared" si="52"/>
        <v>0</v>
      </c>
      <c r="AN93" s="64">
        <f t="shared" si="52"/>
        <v>75</v>
      </c>
      <c r="AO93" s="64">
        <f t="shared" si="52"/>
        <v>90</v>
      </c>
      <c r="AP93" s="64">
        <f t="shared" si="52"/>
        <v>30</v>
      </c>
      <c r="AQ93" s="64"/>
      <c r="AR93" s="67">
        <f aca="true" t="shared" si="53" ref="AR93:AW93">SUM(AR33,AR92)</f>
        <v>30</v>
      </c>
      <c r="AS93" s="64">
        <f t="shared" si="53"/>
        <v>30</v>
      </c>
      <c r="AT93" s="64">
        <f t="shared" si="53"/>
        <v>0</v>
      </c>
      <c r="AU93" s="64">
        <f t="shared" si="53"/>
        <v>60</v>
      </c>
      <c r="AV93" s="64">
        <f t="shared" si="53"/>
        <v>120</v>
      </c>
      <c r="AW93" s="64">
        <f t="shared" si="53"/>
        <v>30</v>
      </c>
      <c r="AX93" s="64"/>
      <c r="AY93" s="67">
        <f>SUM(AY33,AY92)</f>
        <v>30</v>
      </c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</row>
    <row r="94" spans="1:62" s="33" customFormat="1" ht="31.5" customHeight="1" thickBot="1">
      <c r="A94" s="149" t="s">
        <v>24</v>
      </c>
      <c r="B94" s="150"/>
      <c r="C94" s="108">
        <f aca="true" t="shared" si="54" ref="C94:I94">SUM(C93)</f>
        <v>180</v>
      </c>
      <c r="D94" s="86">
        <f>SUM(J94,Q94,X94,AE94,AL94,AS94)</f>
        <v>1695</v>
      </c>
      <c r="E94" s="86">
        <f t="shared" si="54"/>
        <v>420</v>
      </c>
      <c r="F94" s="86">
        <f t="shared" si="54"/>
        <v>60</v>
      </c>
      <c r="G94" s="86">
        <f t="shared" si="54"/>
        <v>390</v>
      </c>
      <c r="H94" s="86">
        <f t="shared" si="54"/>
        <v>675</v>
      </c>
      <c r="I94" s="86">
        <f t="shared" si="54"/>
        <v>90</v>
      </c>
      <c r="J94" s="149">
        <f>SUM(J93:N93)</f>
        <v>345</v>
      </c>
      <c r="K94" s="154"/>
      <c r="L94" s="154"/>
      <c r="M94" s="154"/>
      <c r="N94" s="150"/>
      <c r="O94" s="87"/>
      <c r="P94" s="87">
        <f>SUM(P93)</f>
        <v>30</v>
      </c>
      <c r="Q94" s="149">
        <f>SUM(Q93:U93)</f>
        <v>300</v>
      </c>
      <c r="R94" s="154"/>
      <c r="S94" s="154"/>
      <c r="T94" s="154"/>
      <c r="U94" s="150"/>
      <c r="V94" s="87"/>
      <c r="W94" s="87">
        <f>SUM(W93)</f>
        <v>30</v>
      </c>
      <c r="X94" s="149">
        <f>SUM(X93:AB93,30)</f>
        <v>300</v>
      </c>
      <c r="Y94" s="154"/>
      <c r="Z94" s="154"/>
      <c r="AA94" s="154"/>
      <c r="AB94" s="150"/>
      <c r="AC94" s="87"/>
      <c r="AD94" s="87">
        <f>SUM(AD93)</f>
        <v>30</v>
      </c>
      <c r="AE94" s="149">
        <f>SUM(AE93:AI93,30)</f>
        <v>270</v>
      </c>
      <c r="AF94" s="154"/>
      <c r="AG94" s="154"/>
      <c r="AH94" s="154"/>
      <c r="AI94" s="150"/>
      <c r="AJ94" s="87"/>
      <c r="AK94" s="87">
        <f>SUM(AK93)</f>
        <v>30</v>
      </c>
      <c r="AL94" s="149">
        <f>SUM(AL93:AP93)</f>
        <v>240</v>
      </c>
      <c r="AM94" s="154"/>
      <c r="AN94" s="154"/>
      <c r="AO94" s="154"/>
      <c r="AP94" s="150"/>
      <c r="AQ94" s="87"/>
      <c r="AR94" s="87">
        <f>SUM(AR93)</f>
        <v>30</v>
      </c>
      <c r="AS94" s="149">
        <f>SUM(AS93:AW93)</f>
        <v>240</v>
      </c>
      <c r="AT94" s="154"/>
      <c r="AU94" s="154"/>
      <c r="AV94" s="154"/>
      <c r="AW94" s="150"/>
      <c r="AX94" s="87"/>
      <c r="AY94" s="87">
        <f>SUM(AY93)</f>
        <v>30</v>
      </c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</row>
    <row r="95" spans="1:62" s="71" customFormat="1" ht="19.5" customHeight="1" thickBot="1">
      <c r="A95" s="138" t="s">
        <v>118</v>
      </c>
      <c r="B95" s="139"/>
      <c r="C95" s="88">
        <f>SUM(V95,AX95,AJ95)</f>
        <v>180</v>
      </c>
      <c r="D95" s="88">
        <f>SUM(J95,X95,AL95)</f>
        <v>1695</v>
      </c>
      <c r="E95" s="88"/>
      <c r="F95" s="88"/>
      <c r="G95" s="88"/>
      <c r="H95" s="88"/>
      <c r="I95" s="88"/>
      <c r="J95" s="138">
        <f>SUM(J94,Q94)</f>
        <v>645</v>
      </c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39"/>
      <c r="V95" s="144">
        <f>SUM(P94,W94)</f>
        <v>60</v>
      </c>
      <c r="W95" s="144"/>
      <c r="X95" s="144">
        <f>SUM(X94,AE94)</f>
        <v>570</v>
      </c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>
        <f>SUM(AD94,AK94)</f>
        <v>60</v>
      </c>
      <c r="AK95" s="144"/>
      <c r="AL95" s="144">
        <f>SUM(AL94,AS94)</f>
        <v>480</v>
      </c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>
        <f>SUM(AR94,AY94)</f>
        <v>60</v>
      </c>
      <c r="AY95" s="144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</row>
    <row r="96" spans="1:51" ht="15.75" customHeight="1">
      <c r="A96" s="18"/>
      <c r="B96" s="93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57"/>
      <c r="AK96" s="157"/>
      <c r="AL96" s="18"/>
      <c r="AX96" s="157"/>
      <c r="AY96" s="157"/>
    </row>
    <row r="97" spans="1:51" ht="29.25" customHeight="1">
      <c r="A97" s="18"/>
      <c r="B97" s="156" t="s">
        <v>122</v>
      </c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</row>
    <row r="98" spans="1:38" ht="14.25">
      <c r="A98" s="18"/>
      <c r="B98" s="93" t="s">
        <v>27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</row>
    <row r="99" spans="1:62" s="33" customFormat="1" ht="18" customHeight="1">
      <c r="A99" s="32"/>
      <c r="B99" s="126" t="s">
        <v>21</v>
      </c>
      <c r="C99" s="126"/>
      <c r="D99" s="126"/>
      <c r="E99" s="126"/>
      <c r="F99" s="126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</row>
    <row r="100" spans="1:62" s="33" customFormat="1" ht="18" customHeight="1">
      <c r="A100" s="32"/>
      <c r="B100" s="126" t="s">
        <v>104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</row>
    <row r="101" spans="1:62" s="33" customFormat="1" ht="17.25" customHeight="1">
      <c r="A101" s="32"/>
      <c r="B101" s="155" t="s">
        <v>26</v>
      </c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</row>
    <row r="102" spans="1:62" s="33" customFormat="1" ht="18" customHeight="1">
      <c r="A102" s="32"/>
      <c r="B102" s="33" t="s">
        <v>23</v>
      </c>
      <c r="C102" s="32"/>
      <c r="D102" s="205" t="s">
        <v>90</v>
      </c>
      <c r="E102" s="205"/>
      <c r="F102" s="205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</row>
    <row r="103" spans="1:62" s="33" customFormat="1" ht="18" customHeight="1">
      <c r="A103" s="32"/>
      <c r="B103" s="155" t="s">
        <v>28</v>
      </c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</row>
    <row r="104" spans="1:62" ht="18" customHeight="1">
      <c r="A104" s="14"/>
      <c r="B104" s="145" t="s">
        <v>103</v>
      </c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BE104" s="14"/>
      <c r="BF104" s="14"/>
      <c r="BG104" s="14"/>
      <c r="BH104" s="14"/>
      <c r="BI104" s="14"/>
      <c r="BJ104" s="14"/>
    </row>
    <row r="105" spans="1:62" ht="34.5" customHeight="1">
      <c r="A105" s="14"/>
      <c r="B105" s="178" t="s">
        <v>125</v>
      </c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BE105" s="14"/>
      <c r="BF105" s="14"/>
      <c r="BG105" s="14"/>
      <c r="BH105" s="14"/>
      <c r="BI105" s="14"/>
      <c r="BJ105" s="14"/>
    </row>
    <row r="106" spans="2:51" ht="44.25" customHeight="1">
      <c r="B106" s="179" t="s">
        <v>112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</row>
    <row r="107" spans="2:4" ht="22.5" customHeight="1">
      <c r="B107" s="122" t="s">
        <v>116</v>
      </c>
      <c r="C107" s="123" t="s">
        <v>126</v>
      </c>
      <c r="D107" s="124">
        <v>0.53</v>
      </c>
    </row>
    <row r="108" spans="2:38" ht="21.75" customHeight="1">
      <c r="B108" s="121" t="s">
        <v>114</v>
      </c>
      <c r="C108" s="57" t="s">
        <v>127</v>
      </c>
      <c r="D108" s="120">
        <v>0.25</v>
      </c>
      <c r="K108" s="184" t="s">
        <v>131</v>
      </c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201" t="s">
        <v>132</v>
      </c>
      <c r="AG108" s="202"/>
      <c r="AH108" s="202"/>
      <c r="AI108" s="202"/>
      <c r="AJ108" s="202"/>
      <c r="AK108" s="202"/>
      <c r="AL108" s="203"/>
    </row>
    <row r="109" spans="1:4" ht="19.5" customHeight="1">
      <c r="A109" s="14"/>
      <c r="B109" s="121" t="s">
        <v>115</v>
      </c>
      <c r="C109" s="57" t="s">
        <v>130</v>
      </c>
      <c r="D109" s="120">
        <v>0.14</v>
      </c>
    </row>
    <row r="110" spans="2:4" ht="17.25" customHeight="1">
      <c r="B110" s="125" t="s">
        <v>128</v>
      </c>
      <c r="C110" s="57" t="s">
        <v>129</v>
      </c>
      <c r="D110" s="120">
        <v>0.08</v>
      </c>
    </row>
  </sheetData>
  <sheetProtection/>
  <mergeCells count="64">
    <mergeCell ref="AB2:AT2"/>
    <mergeCell ref="K108:AE108"/>
    <mergeCell ref="AF108:AL108"/>
    <mergeCell ref="D102:F102"/>
    <mergeCell ref="B1:U1"/>
    <mergeCell ref="A11:AY11"/>
    <mergeCell ref="D9:D10"/>
    <mergeCell ref="A8:A10"/>
    <mergeCell ref="B8:B10"/>
    <mergeCell ref="C8:C10"/>
    <mergeCell ref="C3:AE3"/>
    <mergeCell ref="C4:AE4"/>
    <mergeCell ref="D8:I8"/>
    <mergeCell ref="X95:AI95"/>
    <mergeCell ref="J8:W8"/>
    <mergeCell ref="AS94:AW94"/>
    <mergeCell ref="B105:AY105"/>
    <mergeCell ref="B106:AY106"/>
    <mergeCell ref="C5:AE5"/>
    <mergeCell ref="A33:B33"/>
    <mergeCell ref="AL8:AY8"/>
    <mergeCell ref="C7:X7"/>
    <mergeCell ref="AL7:AY7"/>
    <mergeCell ref="C6:Q6"/>
    <mergeCell ref="X8:AK8"/>
    <mergeCell ref="E9:I9"/>
    <mergeCell ref="AE9:AK9"/>
    <mergeCell ref="X9:AB9"/>
    <mergeCell ref="Q9:W9"/>
    <mergeCell ref="X94:AB94"/>
    <mergeCell ref="J94:N94"/>
    <mergeCell ref="A71:AY71"/>
    <mergeCell ref="AS9:AY9"/>
    <mergeCell ref="AL9:AR9"/>
    <mergeCell ref="J9:P9"/>
    <mergeCell ref="AJ96:AK96"/>
    <mergeCell ref="A78:AY78"/>
    <mergeCell ref="A85:AY85"/>
    <mergeCell ref="A89:AY89"/>
    <mergeCell ref="AL95:AW95"/>
    <mergeCell ref="AX95:AY95"/>
    <mergeCell ref="AJ95:AK95"/>
    <mergeCell ref="AX96:AY96"/>
    <mergeCell ref="B101:AY101"/>
    <mergeCell ref="B104:O104"/>
    <mergeCell ref="A43:AY43"/>
    <mergeCell ref="A94:B94"/>
    <mergeCell ref="A92:B92"/>
    <mergeCell ref="A93:B93"/>
    <mergeCell ref="Q94:U94"/>
    <mergeCell ref="AE94:AI94"/>
    <mergeCell ref="AL94:AP94"/>
    <mergeCell ref="B103:AH103"/>
    <mergeCell ref="B97:AY97"/>
    <mergeCell ref="B100:O100"/>
    <mergeCell ref="B99:F99"/>
    <mergeCell ref="A34:AY34"/>
    <mergeCell ref="B35:AY35"/>
    <mergeCell ref="A50:AY50"/>
    <mergeCell ref="A57:AY57"/>
    <mergeCell ref="A95:B95"/>
    <mergeCell ref="A64:AY64"/>
    <mergeCell ref="J95:U95"/>
    <mergeCell ref="V95:W95"/>
  </mergeCells>
  <printOptions/>
  <pageMargins left="0.2362204724409449" right="0.2362204724409449" top="0.3937007874015748" bottom="0.3937007874015748" header="0.31496062992125984" footer="0"/>
  <pageSetup fitToHeight="0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8984375" defaultRowHeight="14.2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984375" defaultRowHeight="14.2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Użytkownik systemu Windows</cp:lastModifiedBy>
  <cp:lastPrinted>2019-07-03T10:56:35Z</cp:lastPrinted>
  <dcterms:created xsi:type="dcterms:W3CDTF">2007-12-04T15:57:32Z</dcterms:created>
  <dcterms:modified xsi:type="dcterms:W3CDTF">2019-07-03T10:57:37Z</dcterms:modified>
  <cp:category/>
  <cp:version/>
  <cp:contentType/>
  <cp:contentStatus/>
</cp:coreProperties>
</file>