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uropeistyka I stopnia" sheetId="1" r:id="rId1"/>
    <sheet name="Arkusz1" sheetId="2" r:id="rId2"/>
  </sheets>
  <definedNames>
    <definedName name="__xlnm.Print_Area">'Europeistyka I stopnia'!$A$1:$BE$97</definedName>
    <definedName name="Excel_BuiltIn_Print_Area_1">NA()</definedName>
    <definedName name="_xlnm.Print_Area" localSheetId="0">'Europeistyka I stopnia'!$A$1:$BE$97</definedName>
  </definedNames>
  <calcPr fullCalcOnLoad="1"/>
</workbook>
</file>

<file path=xl/sharedStrings.xml><?xml version="1.0" encoding="utf-8"?>
<sst xmlns="http://schemas.openxmlformats.org/spreadsheetml/2006/main" count="212" uniqueCount="117">
  <si>
    <t>KIERUNEK:</t>
  </si>
  <si>
    <t>Europeistyka</t>
  </si>
  <si>
    <t>Specjalność studiów:</t>
  </si>
  <si>
    <t>Poziom studiów:</t>
  </si>
  <si>
    <t>Profil studiów:</t>
  </si>
  <si>
    <t>praktyczny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</si>
  <si>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</si>
  <si>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</si>
  <si>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</si>
  <si>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</si>
  <si>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</si>
  <si>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</si>
  <si>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</si>
  <si>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</si>
  <si>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</si>
  <si>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</si>
  <si>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</si>
  <si>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</si>
  <si>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</si>
  <si>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</si>
  <si>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</si>
  <si>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</si>
  <si>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</si>
  <si>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</si>
  <si>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Blok przedmiotów podstawowych</t>
  </si>
  <si>
    <t>Podstawy nauk humanistycznych i społecznych</t>
  </si>
  <si>
    <t>E</t>
  </si>
  <si>
    <t>Prawo autorskie i ochrona własności intelektualnej</t>
  </si>
  <si>
    <t>ZO</t>
  </si>
  <si>
    <r>
      <t xml:space="preserve">Techniki argumentacji </t>
    </r>
    <r>
      <rPr>
        <b/>
        <sz val="11"/>
        <rFont val="Arial Narrow"/>
        <family val="2"/>
      </rPr>
      <t>(P)</t>
    </r>
  </si>
  <si>
    <r>
      <t xml:space="preserve">Edukacja medialna </t>
    </r>
    <r>
      <rPr>
        <b/>
        <sz val="11"/>
        <rFont val="Arial Narrow"/>
        <family val="2"/>
      </rPr>
      <t>(P)</t>
    </r>
  </si>
  <si>
    <t>Prawo i system instytucjonalny UE</t>
  </si>
  <si>
    <r>
      <t xml:space="preserve">Zachowania i procesy decyzyjne jednostek gospodarczych </t>
    </r>
    <r>
      <rPr>
        <b/>
        <sz val="11"/>
        <rFont val="Arial Narrow"/>
        <family val="2"/>
      </rPr>
      <t>(P)</t>
    </r>
  </si>
  <si>
    <r>
      <t xml:space="preserve">Działanie w organizacjach i instytucjach </t>
    </r>
    <r>
      <rPr>
        <b/>
        <sz val="11"/>
        <rFont val="Arial Narrow"/>
        <family val="2"/>
      </rPr>
      <t>(P)</t>
    </r>
  </si>
  <si>
    <t>Wiedza o gospodarce narodowej</t>
  </si>
  <si>
    <t>Blok - Projektowanie i pozyskiwanie funduszy</t>
  </si>
  <si>
    <r>
      <t xml:space="preserve">Promocja i reklama </t>
    </r>
    <r>
      <rPr>
        <b/>
        <sz val="11"/>
        <rFont val="Arial Narrow"/>
        <family val="2"/>
      </rPr>
      <t>(P)</t>
    </r>
  </si>
  <si>
    <r>
      <t xml:space="preserve">Budżetowanie i księgowanie w projekcie </t>
    </r>
    <r>
      <rPr>
        <b/>
        <sz val="11"/>
        <rFont val="Arial Narrow"/>
        <family val="2"/>
      </rPr>
      <t>(P)</t>
    </r>
  </si>
  <si>
    <r>
      <t xml:space="preserve">Pozyskiwanie funduszy </t>
    </r>
    <r>
      <rPr>
        <b/>
        <sz val="11"/>
        <rFont val="Arial Narrow"/>
        <family val="2"/>
      </rPr>
      <t>(P)</t>
    </r>
  </si>
  <si>
    <r>
      <t>Realizacja i zarządzanie projektem</t>
    </r>
    <r>
      <rPr>
        <b/>
        <sz val="11"/>
        <rFont val="Arial Narrow"/>
        <family val="2"/>
      </rPr>
      <t xml:space="preserve"> (P)</t>
    </r>
  </si>
  <si>
    <r>
      <t xml:space="preserve">Opracowanie strategii i ewaluacja projektów </t>
    </r>
    <r>
      <rPr>
        <b/>
        <sz val="11"/>
        <rFont val="Arial Narrow"/>
        <family val="2"/>
      </rPr>
      <t>(P)</t>
    </r>
  </si>
  <si>
    <t>Blok - Przemiany i zjawiska współczesnej Europy</t>
  </si>
  <si>
    <r>
      <t xml:space="preserve">Procesy migracyjne w Europie </t>
    </r>
    <r>
      <rPr>
        <b/>
        <sz val="11"/>
        <rFont val="Arial Narrow"/>
        <family val="2"/>
      </rPr>
      <t>(P)</t>
    </r>
  </si>
  <si>
    <t>Przemiany społeczne w Europie</t>
  </si>
  <si>
    <t xml:space="preserve">Polska w UE </t>
  </si>
  <si>
    <t>Gospodarka wolnorynkowa i jej alternatywy</t>
  </si>
  <si>
    <t>Blok - Kompetencje społeczne</t>
  </si>
  <si>
    <r>
      <t xml:space="preserve">Kontakty z mediami </t>
    </r>
    <r>
      <rPr>
        <b/>
        <sz val="11"/>
        <rFont val="Arial Narrow"/>
        <family val="2"/>
      </rPr>
      <t>(P)</t>
    </r>
  </si>
  <si>
    <r>
      <t xml:space="preserve">Psychologia społeczna </t>
    </r>
    <r>
      <rPr>
        <b/>
        <sz val="11"/>
        <rFont val="Arial Narrow"/>
        <family val="2"/>
      </rPr>
      <t>(P)</t>
    </r>
  </si>
  <si>
    <r>
      <t xml:space="preserve">Mediacje i negocjacje </t>
    </r>
    <r>
      <rPr>
        <b/>
        <sz val="11"/>
        <rFont val="Arial Narrow"/>
        <family val="2"/>
      </rPr>
      <t>(P)</t>
    </r>
  </si>
  <si>
    <t>Etyka biznesu</t>
  </si>
  <si>
    <t>Blok językowy</t>
  </si>
  <si>
    <t>Lektorat języka angielskiego</t>
  </si>
  <si>
    <r>
      <t>Translatorium j. angielski</t>
    </r>
    <r>
      <rPr>
        <b/>
        <sz val="11"/>
        <rFont val="Arial Narrow"/>
        <family val="2"/>
      </rPr>
      <t xml:space="preserve"> (P)</t>
    </r>
  </si>
  <si>
    <t>Wychowanie fizyczne</t>
  </si>
  <si>
    <t>Razem A</t>
  </si>
  <si>
    <t>Blok modułów (przedmiotów) wybieralnych/fakultatywnych  - B</t>
  </si>
  <si>
    <r>
      <t xml:space="preserve">Lektorat języka obcego II </t>
    </r>
    <r>
      <rPr>
        <b/>
        <sz val="11"/>
        <rFont val="Arial Narrow"/>
        <family val="2"/>
      </rPr>
      <t>*</t>
    </r>
  </si>
  <si>
    <t>Seminarium dyplomowe</t>
  </si>
  <si>
    <r>
      <t xml:space="preserve">Warsztaty specjalnościowe ZK i KS </t>
    </r>
    <r>
      <rPr>
        <b/>
        <sz val="11"/>
        <color indexed="10"/>
        <rFont val="Arial Narrow"/>
        <family val="2"/>
      </rPr>
      <t>(P)</t>
    </r>
  </si>
  <si>
    <t>Specjalność - Zdrowie publiczne i profilaktyka społeczna</t>
  </si>
  <si>
    <r>
      <t>Edukacja zdrowotna</t>
    </r>
    <r>
      <rPr>
        <b/>
        <sz val="11"/>
        <color indexed="30"/>
        <rFont val="Arial Narrow"/>
        <family val="2"/>
      </rPr>
      <t xml:space="preserve"> (P)</t>
    </r>
  </si>
  <si>
    <r>
      <t xml:space="preserve">Ekonomia społeczna </t>
    </r>
    <r>
      <rPr>
        <b/>
        <sz val="11"/>
        <color indexed="30"/>
        <rFont val="Arial Narrow"/>
        <family val="2"/>
      </rPr>
      <t>(P)</t>
    </r>
  </si>
  <si>
    <t>Filozofia medycyny z elementami bioetyki</t>
  </si>
  <si>
    <r>
      <t xml:space="preserve">Elementy psychologii i socjologii zarządzania </t>
    </r>
    <r>
      <rPr>
        <b/>
        <sz val="11"/>
        <color indexed="30"/>
        <rFont val="Arial Narrow"/>
        <family val="2"/>
      </rPr>
      <t>(P)</t>
    </r>
    <r>
      <rPr>
        <sz val="11"/>
        <color indexed="30"/>
        <rFont val="Arial Narrow"/>
        <family val="2"/>
      </rPr>
      <t xml:space="preserve"> </t>
    </r>
  </si>
  <si>
    <t>Gerontologia społeczna</t>
  </si>
  <si>
    <t>Anomie społeczne</t>
  </si>
  <si>
    <t>Razem B</t>
  </si>
  <si>
    <t>Razem A+B</t>
  </si>
  <si>
    <t>Razem godziny w semestrze</t>
  </si>
  <si>
    <t>Obozy naukowe (pkt ECTS/wymiar)</t>
  </si>
  <si>
    <t>Wycieczki programowe (pkt ECTS/wymiar)</t>
  </si>
  <si>
    <t>Ćwiczenia terenowe (pkt ECTS/wymiar)</t>
  </si>
  <si>
    <r>
      <t xml:space="preserve">Minimalna liczba punktów ECTS dla zajęć ogólnouniwersyteckich lub na innym kierunku studiów (zajęcia fakultatywne) </t>
    </r>
    <r>
      <rPr>
        <b/>
        <sz val="11"/>
        <rFont val="Arial Narrow"/>
        <family val="2"/>
      </rPr>
      <t>***</t>
    </r>
  </si>
  <si>
    <t>Liczba punktów za pracę dyplomową i jej obronę (egzamin dyplomowy)</t>
  </si>
  <si>
    <t>Punkty ECTS w semestrze</t>
  </si>
  <si>
    <t xml:space="preserve">Razem </t>
  </si>
  <si>
    <t>3-ZO 4-E</t>
  </si>
  <si>
    <t>3-ZO 5-E</t>
  </si>
  <si>
    <t>5-ZO 3-E</t>
  </si>
  <si>
    <t>6-ZO 2-E</t>
  </si>
  <si>
    <t>4-ZO 3-E</t>
  </si>
  <si>
    <t>4-ZO ****</t>
  </si>
  <si>
    <t>* - zajęcia z drugiego języka obcego wybierane są z oferty ogólnouczelnianej.</t>
  </si>
  <si>
    <t xml:space="preserve">** - Praktyki zawodowe 3 miesięczne (360h) – praktyki mogą być rozpoczęte w I semestrze, rozliczenie praktyk następuje w semestrze V. Praktyki mogą być realizowane w jednej lub kilku instytucjach (zakładach pracy), godziny sumuje się przy rozliczeniu praktyk. </t>
  </si>
  <si>
    <t xml:space="preserve">*** -  student musi zdobyć minimum 9 pkt. ECTS korzystając z oferty zajęć fakultatywnych przeznaczonych dla wszystkich kierunków studiów prowadzonych na WFiS lub z oferty zajęć prowadzonych na innym kierunku, lub z oferty zajęć ogólnouczelnianych. </t>
  </si>
  <si>
    <t>**** - Pozostałe formy zaliczenia zgodnie z przyjętymi dla wykładów ogólnouniwersyteckich i programami studiów na innych kierunkach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</si>
  <si>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</si>
  <si>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</si>
  <si>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SM-seminarium, (P)-przedmiot praktyczny, ZO-zaliczenie na ocenę, E-egzamin</t>
  </si>
  <si>
    <r>
      <t xml:space="preserve">Warsztaty specjalnościowe ZP i PS </t>
    </r>
    <r>
      <rPr>
        <b/>
        <sz val="11"/>
        <color indexed="30"/>
        <rFont val="Arial Narrow"/>
        <family val="2"/>
      </rPr>
      <t>(P)</t>
    </r>
  </si>
  <si>
    <t>Elementy dyplomacji (P)</t>
  </si>
  <si>
    <t>Zdrowie w procesach migracji (P)</t>
  </si>
  <si>
    <t xml:space="preserve">Mobilność - aspekty społeczne </t>
  </si>
  <si>
    <t xml:space="preserve">Kulturowy kontekst mobilności </t>
  </si>
  <si>
    <r>
      <t xml:space="preserve">Psychologiczne problemy mobilności i adaptacji </t>
    </r>
    <r>
      <rPr>
        <b/>
        <sz val="11"/>
        <color indexed="10"/>
        <rFont val="Arial Narrow"/>
        <family val="2"/>
      </rPr>
      <t>(P)</t>
    </r>
  </si>
  <si>
    <t>Prawne i ekonoiczne aspekty mobilności i adaptacji (P)</t>
  </si>
  <si>
    <t>Specjalność - Zarządzanie kulturą i komunikacja społeczna</t>
  </si>
  <si>
    <t>Mniejszości kulturowe i narodowe w Europie</t>
  </si>
  <si>
    <t>Kultura w Europie</t>
  </si>
  <si>
    <t>Gospodarka wiedzy</t>
  </si>
  <si>
    <t>Kultura w działaniu (P)</t>
  </si>
  <si>
    <t>Komunikacja interpersonalna (P)</t>
  </si>
  <si>
    <t>Gender  (P)</t>
  </si>
  <si>
    <t>Warsztaty specjalnościowe ZK i KS (P)</t>
  </si>
  <si>
    <t>Specjalność - Mobilność społeczna</t>
  </si>
  <si>
    <r>
      <t xml:space="preserve">W części B kolorem </t>
    </r>
    <r>
      <rPr>
        <sz val="11"/>
        <color indexed="30"/>
        <rFont val="Czcionka tekstu podstawowego"/>
        <family val="0"/>
      </rPr>
      <t>niebieskim</t>
    </r>
    <r>
      <rPr>
        <sz val="11"/>
        <color indexed="8"/>
        <rFont val="Czcionka tekstu podstawowego"/>
        <family val="2"/>
      </rPr>
      <t xml:space="preserve"> zaznaczono zajęcia ze specjalności – Zdrowie publiczne i profilaktyka społeczna</t>
    </r>
  </si>
  <si>
    <r>
      <t xml:space="preserve">W części B kolorem </t>
    </r>
    <r>
      <rPr>
        <sz val="11"/>
        <color indexed="36"/>
        <rFont val="Czcionka tekstu podstawowego"/>
        <family val="0"/>
      </rPr>
      <t>fioletowym</t>
    </r>
    <r>
      <rPr>
        <sz val="11"/>
        <color indexed="8"/>
        <rFont val="Czcionka tekstu podstawowego"/>
        <family val="2"/>
      </rPr>
      <t xml:space="preserve"> zaznaczono zajęcia ze specjalności – Zarządzanie kulturą i komunikacja społeczna</t>
    </r>
  </si>
  <si>
    <r>
      <t xml:space="preserve">W części B kolorem </t>
    </r>
    <r>
      <rPr>
        <sz val="11"/>
        <color indexed="10"/>
        <rFont val="Czcionka tekstu podstawowego"/>
        <family val="0"/>
      </rPr>
      <t>czerwonym</t>
    </r>
    <r>
      <rPr>
        <sz val="11"/>
        <color indexed="8"/>
        <rFont val="Czcionka tekstu podstawowego"/>
        <family val="2"/>
      </rPr>
      <t xml:space="preserve"> zaznaczono zajęcia ze specjalności – Mobilność społeczna</t>
    </r>
  </si>
  <si>
    <t>Student wybiera jedną z trzech zaproponowanych specjalności</t>
  </si>
  <si>
    <r>
      <t>Praktyki zawodowe (P) – 720 h **</t>
    </r>
    <r>
      <rPr>
        <sz val="11"/>
        <rFont val="Arial Narrow"/>
        <family val="2"/>
      </rPr>
      <t xml:space="preserve"> (pkt ECTS/wymiar)</t>
    </r>
  </si>
  <si>
    <t>Plan studiów obowiązujący od roku akademickiego 2019/20</t>
  </si>
  <si>
    <t>pierwszy</t>
  </si>
  <si>
    <t>1. Zarządzanie kulturą i komunikacja społeczna, 2. Mobilność społeczna, 3. Zdrowie  publiczne i profilaktyka społeczna</t>
  </si>
  <si>
    <t>Załącznik nr 1 do Uchwały Senatu Nr XXIV-27.20/19 z dnia 29 maja 2019 r.</t>
  </si>
  <si>
    <t>Zatwierdzony na posiedzeniu Senatu UMCS w Lublinie  w dniu:</t>
  </si>
  <si>
    <t>29 maja 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</si>
</sst>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;;@"/>
  </numFmts>
  <fonts count="6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30"/>
      <name val="Arial Narrow"/>
      <family val="2"/>
    </font>
    <font>
      <b/>
      <sz val="11"/>
      <color indexed="30"/>
      <name val="Arial Narrow"/>
      <family val="2"/>
    </font>
    <font>
      <sz val="11"/>
      <color indexed="8"/>
      <name val="Arial Narrow"/>
      <family val="2"/>
    </font>
    <font>
      <u val="single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10"/>
      <name val="Czcionka tekstu podstawowego"/>
      <family val="0"/>
    </font>
    <font>
      <sz val="11"/>
      <color indexed="30"/>
      <name val="Czcionka tekstu podstawowego"/>
      <family val="0"/>
    </font>
    <font>
      <sz val="11"/>
      <color indexed="36"/>
      <name val="Czcionka tekstu podstawowego"/>
      <family val="0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36"/>
      <name val="Arial Narrow"/>
      <family val="2"/>
    </font>
    <font>
      <sz val="11"/>
      <color indexed="14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70C0"/>
      <name val="Arial Narrow"/>
      <family val="2"/>
    </font>
    <font>
      <sz val="11"/>
      <color rgb="FF7030A0"/>
      <name val="Arial Narrow"/>
      <family val="2"/>
    </font>
    <font>
      <sz val="11"/>
      <color rgb="FFFF0000"/>
      <name val="Arial Narrow"/>
      <family val="2"/>
    </font>
    <font>
      <sz val="11"/>
      <color rgb="FF9900FF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double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44">
      <alignment/>
      <protection/>
    </xf>
    <xf numFmtId="49" fontId="3" fillId="0" borderId="0" xfId="44" applyNumberFormat="1" applyFont="1" applyAlignment="1">
      <alignment horizontal="center"/>
      <protection/>
    </xf>
    <xf numFmtId="49" fontId="1" fillId="0" borderId="0" xfId="44" applyNumberFormat="1" applyAlignment="1">
      <alignment horizontal="center"/>
      <protection/>
    </xf>
    <xf numFmtId="0" fontId="1" fillId="0" borderId="0" xfId="44" applyBorder="1" applyAlignment="1">
      <alignment horizontal="center" vertical="center"/>
      <protection/>
    </xf>
    <xf numFmtId="49" fontId="5" fillId="0" borderId="0" xfId="44" applyNumberFormat="1" applyFont="1" applyAlignment="1">
      <alignment horizontal="center"/>
      <protection/>
    </xf>
    <xf numFmtId="0" fontId="7" fillId="0" borderId="0" xfId="44" applyFont="1" applyBorder="1" applyAlignment="1">
      <alignment vertical="center"/>
      <protection/>
    </xf>
    <xf numFmtId="0" fontId="8" fillId="0" borderId="0" xfId="44" applyFont="1" applyBorder="1" applyAlignment="1">
      <alignment vertical="center" wrapText="1"/>
      <protection/>
    </xf>
    <xf numFmtId="49" fontId="1" fillId="0" borderId="0" xfId="44" applyNumberFormat="1" applyAlignment="1">
      <alignment horizontal="left"/>
      <protection/>
    </xf>
    <xf numFmtId="49" fontId="4" fillId="0" borderId="0" xfId="44" applyNumberFormat="1" applyFont="1" applyAlignment="1">
      <alignment horizontal="left"/>
      <protection/>
    </xf>
    <xf numFmtId="49" fontId="5" fillId="0" borderId="0" xfId="44" applyNumberFormat="1" applyFont="1" applyBorder="1" applyAlignment="1">
      <alignment horizontal="center"/>
      <protection/>
    </xf>
    <xf numFmtId="49" fontId="1" fillId="0" borderId="0" xfId="44" applyNumberFormat="1" applyFont="1" applyBorder="1" applyAlignment="1">
      <alignment horizontal="left"/>
      <protection/>
    </xf>
    <xf numFmtId="0" fontId="9" fillId="0" borderId="0" xfId="44" applyFont="1" applyBorder="1" applyAlignment="1">
      <alignment horizontal="center" vertical="center" wrapText="1"/>
      <protection/>
    </xf>
    <xf numFmtId="49" fontId="1" fillId="0" borderId="0" xfId="44" applyNumberFormat="1" applyFont="1" applyBorder="1" applyAlignment="1">
      <alignment horizontal="center"/>
      <protection/>
    </xf>
    <xf numFmtId="0" fontId="9" fillId="0" borderId="0" xfId="44" applyFont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/>
      <protection/>
    </xf>
    <xf numFmtId="0" fontId="13" fillId="0" borderId="11" xfId="44" applyFont="1" applyBorder="1" applyAlignment="1">
      <alignment horizontal="center" vertical="center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3" fillId="0" borderId="12" xfId="44" applyFont="1" applyBorder="1" applyAlignment="1">
      <alignment horizontal="center" vertical="center"/>
      <protection/>
    </xf>
    <xf numFmtId="0" fontId="13" fillId="0" borderId="13" xfId="44" applyFont="1" applyBorder="1" applyAlignment="1">
      <alignment horizontal="center" vertical="center"/>
      <protection/>
    </xf>
    <xf numFmtId="0" fontId="13" fillId="0" borderId="14" xfId="44" applyFont="1" applyBorder="1" applyAlignment="1">
      <alignment horizontal="center" vertical="center"/>
      <protection/>
    </xf>
    <xf numFmtId="0" fontId="11" fillId="0" borderId="15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center" vertical="center" textRotation="90" wrapText="1"/>
      <protection/>
    </xf>
    <xf numFmtId="0" fontId="11" fillId="0" borderId="16" xfId="44" applyFont="1" applyBorder="1" applyAlignment="1">
      <alignment horizontal="center" vertical="center" textRotation="90" wrapText="1"/>
      <protection/>
    </xf>
    <xf numFmtId="0" fontId="11" fillId="0" borderId="17" xfId="44" applyFont="1" applyBorder="1" applyAlignment="1">
      <alignment horizontal="center" vertical="center" textRotation="90" wrapText="1"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11" fillId="0" borderId="15" xfId="44" applyFont="1" applyBorder="1" applyAlignment="1">
      <alignment horizontal="center" vertical="center" textRotation="90" wrapText="1"/>
      <protection/>
    </xf>
    <xf numFmtId="0" fontId="1" fillId="0" borderId="0" xfId="44" applyAlignment="1">
      <alignment horizontal="center" vertical="center"/>
      <protection/>
    </xf>
    <xf numFmtId="0" fontId="13" fillId="33" borderId="18" xfId="44" applyFont="1" applyFill="1" applyBorder="1" applyAlignment="1">
      <alignment horizontal="center" vertical="center"/>
      <protection/>
    </xf>
    <xf numFmtId="0" fontId="14" fillId="0" borderId="19" xfId="44" applyFont="1" applyBorder="1" applyAlignment="1">
      <alignment horizontal="center" vertical="center" wrapText="1"/>
      <protection/>
    </xf>
    <xf numFmtId="0" fontId="14" fillId="0" borderId="20" xfId="45" applyFont="1" applyBorder="1" applyProtection="1">
      <alignment/>
      <protection locked="0"/>
    </xf>
    <xf numFmtId="0" fontId="14" fillId="0" borderId="21" xfId="44" applyFont="1" applyBorder="1" applyAlignment="1">
      <alignment horizontal="center" vertical="center" wrapText="1"/>
      <protection/>
    </xf>
    <xf numFmtId="0" fontId="14" fillId="0" borderId="18" xfId="44" applyFont="1" applyBorder="1" applyAlignment="1">
      <alignment horizontal="center" vertical="center" wrapText="1"/>
      <protection/>
    </xf>
    <xf numFmtId="0" fontId="14" fillId="0" borderId="20" xfId="44" applyFont="1" applyBorder="1" applyAlignment="1">
      <alignment horizontal="center" vertical="center" wrapText="1"/>
      <protection/>
    </xf>
    <xf numFmtId="0" fontId="14" fillId="0" borderId="22" xfId="44" applyFont="1" applyBorder="1" applyAlignment="1">
      <alignment horizontal="center" vertical="center" wrapText="1"/>
      <protection/>
    </xf>
    <xf numFmtId="0" fontId="14" fillId="0" borderId="23" xfId="44" applyFont="1" applyBorder="1" applyAlignment="1">
      <alignment horizontal="center" vertical="center"/>
      <protection/>
    </xf>
    <xf numFmtId="0" fontId="14" fillId="0" borderId="24" xfId="44" applyFont="1" applyBorder="1" applyAlignment="1">
      <alignment horizontal="center" vertical="center"/>
      <protection/>
    </xf>
    <xf numFmtId="0" fontId="14" fillId="0" borderId="25" xfId="44" applyFont="1" applyFill="1" applyBorder="1" applyAlignment="1">
      <alignment horizontal="center" vertical="center"/>
      <protection/>
    </xf>
    <xf numFmtId="0" fontId="14" fillId="0" borderId="26" xfId="44" applyFont="1" applyBorder="1" applyAlignment="1">
      <alignment horizontal="center" vertical="center" wrapText="1"/>
      <protection/>
    </xf>
    <xf numFmtId="0" fontId="14" fillId="0" borderId="27" xfId="44" applyFont="1" applyBorder="1" applyAlignment="1">
      <alignment horizontal="center" vertical="center" wrapText="1"/>
      <protection/>
    </xf>
    <xf numFmtId="0" fontId="14" fillId="0" borderId="18" xfId="44" applyFont="1" applyBorder="1" applyAlignment="1">
      <alignment horizontal="center" vertical="center"/>
      <protection/>
    </xf>
    <xf numFmtId="0" fontId="14" fillId="0" borderId="21" xfId="44" applyFont="1" applyBorder="1" applyAlignment="1">
      <alignment horizontal="center" vertical="center"/>
      <protection/>
    </xf>
    <xf numFmtId="0" fontId="14" fillId="0" borderId="28" xfId="44" applyFont="1" applyBorder="1" applyAlignment="1">
      <alignment horizontal="center" vertical="center"/>
      <protection/>
    </xf>
    <xf numFmtId="0" fontId="14" fillId="0" borderId="29" xfId="44" applyFont="1" applyBorder="1" applyAlignment="1">
      <alignment horizontal="center" vertical="center"/>
      <protection/>
    </xf>
    <xf numFmtId="0" fontId="14" fillId="0" borderId="30" xfId="44" applyFont="1" applyBorder="1" applyAlignment="1">
      <alignment horizontal="center" vertical="center"/>
      <protection/>
    </xf>
    <xf numFmtId="0" fontId="14" fillId="0" borderId="31" xfId="44" applyFont="1" applyBorder="1" applyAlignment="1">
      <alignment horizontal="center" vertical="center" wrapText="1"/>
      <protection/>
    </xf>
    <xf numFmtId="0" fontId="14" fillId="0" borderId="25" xfId="44" applyFont="1" applyBorder="1" applyAlignment="1">
      <alignment horizontal="center" vertical="center"/>
      <protection/>
    </xf>
    <xf numFmtId="0" fontId="14" fillId="0" borderId="30" xfId="44" applyFont="1" applyBorder="1" applyAlignment="1">
      <alignment horizontal="center" vertical="center" wrapText="1"/>
      <protection/>
    </xf>
    <xf numFmtId="0" fontId="14" fillId="0" borderId="32" xfId="44" applyFont="1" applyBorder="1" applyAlignment="1">
      <alignment horizontal="center" vertical="center" wrapText="1"/>
      <protection/>
    </xf>
    <xf numFmtId="0" fontId="14" fillId="0" borderId="29" xfId="44" applyFont="1" applyBorder="1" applyAlignment="1">
      <alignment horizontal="center" vertical="center" wrapText="1"/>
      <protection/>
    </xf>
    <xf numFmtId="0" fontId="14" fillId="0" borderId="23" xfId="44" applyFont="1" applyBorder="1" applyAlignment="1">
      <alignment horizontal="center" vertical="center" wrapText="1"/>
      <protection/>
    </xf>
    <xf numFmtId="0" fontId="14" fillId="0" borderId="24" xfId="44" applyFont="1" applyBorder="1" applyAlignment="1">
      <alignment horizontal="center" vertical="center" wrapText="1"/>
      <protection/>
    </xf>
    <xf numFmtId="0" fontId="14" fillId="0" borderId="33" xfId="44" applyFont="1" applyBorder="1" applyAlignment="1">
      <alignment horizontal="center" vertical="center"/>
      <protection/>
    </xf>
    <xf numFmtId="0" fontId="14" fillId="0" borderId="22" xfId="44" applyFont="1" applyFill="1" applyBorder="1" applyAlignment="1">
      <alignment horizontal="center" vertical="center" wrapText="1"/>
      <protection/>
    </xf>
    <xf numFmtId="0" fontId="14" fillId="0" borderId="18" xfId="44" applyFont="1" applyFill="1" applyBorder="1" applyAlignment="1">
      <alignment horizontal="center" vertical="center" wrapText="1"/>
      <protection/>
    </xf>
    <xf numFmtId="0" fontId="14" fillId="0" borderId="20" xfId="44" applyFont="1" applyFill="1" applyBorder="1" applyAlignment="1">
      <alignment horizontal="center" vertical="center" wrapText="1"/>
      <protection/>
    </xf>
    <xf numFmtId="0" fontId="14" fillId="0" borderId="23" xfId="44" applyFont="1" applyFill="1" applyBorder="1" applyAlignment="1">
      <alignment horizontal="center" vertical="center"/>
      <protection/>
    </xf>
    <xf numFmtId="0" fontId="14" fillId="0" borderId="24" xfId="44" applyFont="1" applyFill="1" applyBorder="1" applyAlignment="1">
      <alignment horizontal="center" vertical="center"/>
      <protection/>
    </xf>
    <xf numFmtId="0" fontId="14" fillId="0" borderId="30" xfId="44" applyFont="1" applyFill="1" applyBorder="1" applyAlignment="1">
      <alignment horizontal="center" vertical="center"/>
      <protection/>
    </xf>
    <xf numFmtId="0" fontId="14" fillId="0" borderId="18" xfId="44" applyFont="1" applyFill="1" applyBorder="1" applyAlignment="1">
      <alignment horizontal="center" vertical="center"/>
      <protection/>
    </xf>
    <xf numFmtId="0" fontId="14" fillId="0" borderId="21" xfId="44" applyFont="1" applyFill="1" applyBorder="1" applyAlignment="1">
      <alignment horizontal="center" vertical="center"/>
      <protection/>
    </xf>
    <xf numFmtId="0" fontId="14" fillId="0" borderId="32" xfId="44" applyFont="1" applyFill="1" applyBorder="1" applyAlignment="1">
      <alignment horizontal="center" vertical="center"/>
      <protection/>
    </xf>
    <xf numFmtId="0" fontId="14" fillId="0" borderId="20" xfId="45" applyFont="1" applyFill="1" applyBorder="1" applyProtection="1">
      <alignment/>
      <protection locked="0"/>
    </xf>
    <xf numFmtId="0" fontId="14" fillId="34" borderId="31" xfId="44" applyFont="1" applyFill="1" applyBorder="1" applyAlignment="1">
      <alignment horizontal="center" vertical="center" wrapText="1"/>
      <protection/>
    </xf>
    <xf numFmtId="0" fontId="16" fillId="34" borderId="23" xfId="45" applyFont="1" applyFill="1" applyBorder="1" applyAlignment="1" applyProtection="1">
      <alignment horizontal="center" vertical="center"/>
      <protection locked="0"/>
    </xf>
    <xf numFmtId="0" fontId="14" fillId="34" borderId="23" xfId="44" applyFont="1" applyFill="1" applyBorder="1" applyAlignment="1">
      <alignment horizontal="center" vertical="center"/>
      <protection/>
    </xf>
    <xf numFmtId="0" fontId="14" fillId="34" borderId="30" xfId="44" applyFont="1" applyFill="1" applyBorder="1" applyAlignment="1">
      <alignment horizontal="center" vertical="center"/>
      <protection/>
    </xf>
    <xf numFmtId="0" fontId="14" fillId="34" borderId="24" xfId="44" applyFont="1" applyFill="1" applyBorder="1" applyAlignment="1">
      <alignment horizontal="center" vertical="center"/>
      <protection/>
    </xf>
    <xf numFmtId="0" fontId="14" fillId="34" borderId="25" xfId="44" applyFont="1" applyFill="1" applyBorder="1" applyAlignment="1">
      <alignment horizontal="center" vertical="center"/>
      <protection/>
    </xf>
    <xf numFmtId="0" fontId="14" fillId="34" borderId="18" xfId="44" applyFont="1" applyFill="1" applyBorder="1" applyAlignment="1">
      <alignment horizontal="center" vertical="center"/>
      <protection/>
    </xf>
    <xf numFmtId="0" fontId="14" fillId="34" borderId="21" xfId="44" applyFont="1" applyFill="1" applyBorder="1" applyAlignment="1">
      <alignment horizontal="center" vertical="center"/>
      <protection/>
    </xf>
    <xf numFmtId="0" fontId="14" fillId="34" borderId="32" xfId="44" applyFont="1" applyFill="1" applyBorder="1" applyAlignment="1">
      <alignment horizontal="center" vertical="center"/>
      <protection/>
    </xf>
    <xf numFmtId="0" fontId="14" fillId="34" borderId="29" xfId="44" applyFont="1" applyFill="1" applyBorder="1" applyAlignment="1">
      <alignment horizontal="center" vertical="center"/>
      <protection/>
    </xf>
    <xf numFmtId="0" fontId="14" fillId="34" borderId="33" xfId="44" applyFont="1" applyFill="1" applyBorder="1" applyAlignment="1">
      <alignment horizontal="center" vertical="center"/>
      <protection/>
    </xf>
    <xf numFmtId="0" fontId="14" fillId="0" borderId="34" xfId="44" applyFont="1" applyFill="1" applyBorder="1" applyAlignment="1">
      <alignment horizontal="center" vertical="center"/>
      <protection/>
    </xf>
    <xf numFmtId="0" fontId="14" fillId="0" borderId="20" xfId="44" applyFont="1" applyBorder="1" applyAlignment="1">
      <alignment horizontal="left" vertical="center"/>
      <protection/>
    </xf>
    <xf numFmtId="0" fontId="14" fillId="0" borderId="34" xfId="44" applyFont="1" applyBorder="1" applyAlignment="1">
      <alignment horizontal="center" vertical="center"/>
      <protection/>
    </xf>
    <xf numFmtId="0" fontId="14" fillId="35" borderId="31" xfId="44" applyFont="1" applyFill="1" applyBorder="1" applyAlignment="1">
      <alignment horizontal="center" vertical="center" wrapText="1"/>
      <protection/>
    </xf>
    <xf numFmtId="0" fontId="13" fillId="35" borderId="28" xfId="44" applyFont="1" applyFill="1" applyBorder="1" applyAlignment="1">
      <alignment horizontal="center" vertical="center"/>
      <protection/>
    </xf>
    <xf numFmtId="0" fontId="14" fillId="35" borderId="23" xfId="44" applyFont="1" applyFill="1" applyBorder="1" applyAlignment="1">
      <alignment horizontal="center" vertical="center"/>
      <protection/>
    </xf>
    <xf numFmtId="0" fontId="14" fillId="35" borderId="30" xfId="44" applyFont="1" applyFill="1" applyBorder="1" applyAlignment="1">
      <alignment horizontal="center" vertical="center"/>
      <protection/>
    </xf>
    <xf numFmtId="0" fontId="14" fillId="35" borderId="24" xfId="44" applyFont="1" applyFill="1" applyBorder="1" applyAlignment="1">
      <alignment horizontal="center" vertical="center"/>
      <protection/>
    </xf>
    <xf numFmtId="0" fontId="14" fillId="35" borderId="25" xfId="44" applyFont="1" applyFill="1" applyBorder="1" applyAlignment="1">
      <alignment horizontal="center" vertical="center"/>
      <protection/>
    </xf>
    <xf numFmtId="0" fontId="14" fillId="35" borderId="33" xfId="44" applyFont="1" applyFill="1" applyBorder="1" applyAlignment="1">
      <alignment horizontal="center" vertical="center"/>
      <protection/>
    </xf>
    <xf numFmtId="0" fontId="14" fillId="35" borderId="29" xfId="44" applyFont="1" applyFill="1" applyBorder="1" applyAlignment="1">
      <alignment horizontal="center" vertical="center"/>
      <protection/>
    </xf>
    <xf numFmtId="0" fontId="14" fillId="0" borderId="31" xfId="44" applyFont="1" applyFill="1" applyBorder="1" applyAlignment="1">
      <alignment horizontal="center" vertical="center" wrapText="1"/>
      <protection/>
    </xf>
    <xf numFmtId="0" fontId="14" fillId="0" borderId="35" xfId="44" applyFont="1" applyFill="1" applyBorder="1" applyAlignment="1">
      <alignment horizontal="left" vertical="center"/>
      <protection/>
    </xf>
    <xf numFmtId="0" fontId="14" fillId="0" borderId="33" xfId="44" applyFont="1" applyFill="1" applyBorder="1" applyAlignment="1">
      <alignment horizontal="center" vertical="center"/>
      <protection/>
    </xf>
    <xf numFmtId="0" fontId="14" fillId="0" borderId="20" xfId="44" applyFont="1" applyFill="1" applyBorder="1" applyAlignment="1">
      <alignment horizontal="left"/>
      <protection/>
    </xf>
    <xf numFmtId="0" fontId="14" fillId="0" borderId="29" xfId="44" applyFont="1" applyFill="1" applyBorder="1" applyAlignment="1">
      <alignment horizontal="center" vertical="center"/>
      <protection/>
    </xf>
    <xf numFmtId="0" fontId="14" fillId="0" borderId="32" xfId="44" applyFont="1" applyBorder="1" applyAlignment="1">
      <alignment horizontal="center" vertical="center"/>
      <protection/>
    </xf>
    <xf numFmtId="0" fontId="14" fillId="0" borderId="21" xfId="44" applyFont="1" applyFill="1" applyBorder="1" applyAlignment="1">
      <alignment horizontal="center" vertical="center" wrapText="1"/>
      <protection/>
    </xf>
    <xf numFmtId="0" fontId="14" fillId="0" borderId="20" xfId="44" applyFont="1" applyBorder="1" applyAlignment="1">
      <alignment horizontal="left"/>
      <protection/>
    </xf>
    <xf numFmtId="0" fontId="14" fillId="36" borderId="31" xfId="44" applyFont="1" applyFill="1" applyBorder="1" applyAlignment="1">
      <alignment horizontal="center" vertical="center" wrapText="1"/>
      <protection/>
    </xf>
    <xf numFmtId="0" fontId="14" fillId="36" borderId="23" xfId="44" applyFont="1" applyFill="1" applyBorder="1" applyAlignment="1">
      <alignment horizontal="center" vertical="center"/>
      <protection/>
    </xf>
    <xf numFmtId="0" fontId="14" fillId="36" borderId="30" xfId="44" applyFont="1" applyFill="1" applyBorder="1" applyAlignment="1">
      <alignment horizontal="center" vertical="center"/>
      <protection/>
    </xf>
    <xf numFmtId="0" fontId="14" fillId="36" borderId="24" xfId="44" applyFont="1" applyFill="1" applyBorder="1" applyAlignment="1">
      <alignment horizontal="center" vertical="center"/>
      <protection/>
    </xf>
    <xf numFmtId="0" fontId="14" fillId="36" borderId="25" xfId="44" applyFont="1" applyFill="1" applyBorder="1" applyAlignment="1">
      <alignment horizontal="center" vertical="center"/>
      <protection/>
    </xf>
    <xf numFmtId="0" fontId="14" fillId="36" borderId="29" xfId="44" applyFont="1" applyFill="1" applyBorder="1" applyAlignment="1">
      <alignment horizontal="center" vertical="center"/>
      <protection/>
    </xf>
    <xf numFmtId="0" fontId="14" fillId="36" borderId="33" xfId="44" applyFont="1" applyFill="1" applyBorder="1" applyAlignment="1">
      <alignment horizontal="center" vertical="center"/>
      <protection/>
    </xf>
    <xf numFmtId="0" fontId="14" fillId="37" borderId="31" xfId="44" applyFont="1" applyFill="1" applyBorder="1" applyAlignment="1">
      <alignment horizontal="center" vertical="center" wrapText="1"/>
      <protection/>
    </xf>
    <xf numFmtId="0" fontId="14" fillId="37" borderId="23" xfId="44" applyFont="1" applyFill="1" applyBorder="1" applyAlignment="1">
      <alignment horizontal="center" vertical="center"/>
      <protection/>
    </xf>
    <xf numFmtId="0" fontId="14" fillId="37" borderId="30" xfId="44" applyFont="1" applyFill="1" applyBorder="1" applyAlignment="1">
      <alignment horizontal="center" vertical="center"/>
      <protection/>
    </xf>
    <xf numFmtId="0" fontId="14" fillId="37" borderId="24" xfId="44" applyFont="1" applyFill="1" applyBorder="1" applyAlignment="1">
      <alignment horizontal="center" vertical="center"/>
      <protection/>
    </xf>
    <xf numFmtId="0" fontId="14" fillId="37" borderId="29" xfId="44" applyFont="1" applyFill="1" applyBorder="1" applyAlignment="1">
      <alignment horizontal="center" vertical="center"/>
      <protection/>
    </xf>
    <xf numFmtId="0" fontId="14" fillId="37" borderId="33" xfId="44" applyFont="1" applyFill="1" applyBorder="1" applyAlignment="1">
      <alignment horizontal="center" vertical="center"/>
      <protection/>
    </xf>
    <xf numFmtId="0" fontId="14" fillId="37" borderId="32" xfId="44" applyFont="1" applyFill="1" applyBorder="1" applyAlignment="1">
      <alignment horizontal="center" vertical="center"/>
      <protection/>
    </xf>
    <xf numFmtId="0" fontId="14" fillId="37" borderId="25" xfId="44" applyFont="1" applyFill="1" applyBorder="1" applyAlignment="1">
      <alignment horizontal="center" vertical="center"/>
      <protection/>
    </xf>
    <xf numFmtId="0" fontId="14" fillId="0" borderId="23" xfId="45" applyFont="1" applyFill="1" applyBorder="1" applyProtection="1">
      <alignment/>
      <protection locked="0"/>
    </xf>
    <xf numFmtId="0" fontId="14" fillId="0" borderId="20" xfId="44" applyFont="1" applyFill="1" applyBorder="1" applyAlignment="1">
      <alignment horizontal="left" vertical="center"/>
      <protection/>
    </xf>
    <xf numFmtId="0" fontId="14" fillId="38" borderId="23" xfId="44" applyFont="1" applyFill="1" applyBorder="1" applyAlignment="1">
      <alignment horizontal="center" vertical="center"/>
      <protection/>
    </xf>
    <xf numFmtId="0" fontId="14" fillId="38" borderId="30" xfId="44" applyFont="1" applyFill="1" applyBorder="1" applyAlignment="1">
      <alignment horizontal="center" vertical="center"/>
      <protection/>
    </xf>
    <xf numFmtId="0" fontId="14" fillId="38" borderId="24" xfId="44" applyFont="1" applyFill="1" applyBorder="1" applyAlignment="1">
      <alignment horizontal="center" vertical="center"/>
      <protection/>
    </xf>
    <xf numFmtId="0" fontId="14" fillId="38" borderId="29" xfId="44" applyFont="1" applyFill="1" applyBorder="1" applyAlignment="1">
      <alignment horizontal="center" vertical="center"/>
      <protection/>
    </xf>
    <xf numFmtId="0" fontId="14" fillId="38" borderId="21" xfId="44" applyFont="1" applyFill="1" applyBorder="1" applyAlignment="1">
      <alignment horizontal="center" vertical="center"/>
      <protection/>
    </xf>
    <xf numFmtId="0" fontId="14" fillId="38" borderId="32" xfId="44" applyFont="1" applyFill="1" applyBorder="1" applyAlignment="1">
      <alignment horizontal="center" vertical="center"/>
      <protection/>
    </xf>
    <xf numFmtId="0" fontId="14" fillId="38" borderId="33" xfId="44" applyFont="1" applyFill="1" applyBorder="1" applyAlignment="1">
      <alignment horizontal="center" vertical="center"/>
      <protection/>
    </xf>
    <xf numFmtId="0" fontId="14" fillId="38" borderId="25" xfId="44" applyFont="1" applyFill="1" applyBorder="1" applyAlignment="1">
      <alignment horizontal="center" vertical="center"/>
      <protection/>
    </xf>
    <xf numFmtId="0" fontId="14" fillId="39" borderId="31" xfId="44" applyFont="1" applyFill="1" applyBorder="1" applyAlignment="1">
      <alignment horizontal="center" vertical="center" wrapText="1"/>
      <protection/>
    </xf>
    <xf numFmtId="0" fontId="14" fillId="39" borderId="21" xfId="44" applyFont="1" applyFill="1" applyBorder="1" applyAlignment="1">
      <alignment horizontal="center" vertical="center" wrapText="1"/>
      <protection/>
    </xf>
    <xf numFmtId="0" fontId="14" fillId="39" borderId="23" xfId="44" applyFont="1" applyFill="1" applyBorder="1" applyAlignment="1">
      <alignment horizontal="center" vertical="center"/>
      <protection/>
    </xf>
    <xf numFmtId="0" fontId="14" fillId="39" borderId="30" xfId="44" applyFont="1" applyFill="1" applyBorder="1" applyAlignment="1">
      <alignment horizontal="center" vertical="center"/>
      <protection/>
    </xf>
    <xf numFmtId="0" fontId="14" fillId="39" borderId="24" xfId="44" applyFont="1" applyFill="1" applyBorder="1" applyAlignment="1">
      <alignment horizontal="center" vertical="center"/>
      <protection/>
    </xf>
    <xf numFmtId="0" fontId="14" fillId="39" borderId="29" xfId="44" applyFont="1" applyFill="1" applyBorder="1" applyAlignment="1">
      <alignment horizontal="center" vertical="center"/>
      <protection/>
    </xf>
    <xf numFmtId="0" fontId="14" fillId="39" borderId="18" xfId="44" applyFont="1" applyFill="1" applyBorder="1" applyAlignment="1">
      <alignment horizontal="center" vertical="center"/>
      <protection/>
    </xf>
    <xf numFmtId="0" fontId="14" fillId="39" borderId="21" xfId="44" applyFont="1" applyFill="1" applyBorder="1" applyAlignment="1">
      <alignment horizontal="center" vertical="center"/>
      <protection/>
    </xf>
    <xf numFmtId="0" fontId="14" fillId="39" borderId="32" xfId="44" applyFont="1" applyFill="1" applyBorder="1" applyAlignment="1">
      <alignment horizontal="center" vertical="center"/>
      <protection/>
    </xf>
    <xf numFmtId="0" fontId="14" fillId="39" borderId="33" xfId="44" applyFont="1" applyFill="1" applyBorder="1" applyAlignment="1">
      <alignment horizontal="center" vertical="center"/>
      <protection/>
    </xf>
    <xf numFmtId="0" fontId="14" fillId="39" borderId="25" xfId="44" applyFont="1" applyFill="1" applyBorder="1" applyAlignment="1">
      <alignment horizontal="center" vertical="center"/>
      <protection/>
    </xf>
    <xf numFmtId="0" fontId="14" fillId="0" borderId="28" xfId="44" applyFont="1" applyBorder="1" applyAlignment="1">
      <alignment horizontal="left" vertical="center"/>
      <protection/>
    </xf>
    <xf numFmtId="0" fontId="14" fillId="38" borderId="34" xfId="44" applyFont="1" applyFill="1" applyBorder="1" applyAlignment="1">
      <alignment horizontal="center" vertical="center"/>
      <protection/>
    </xf>
    <xf numFmtId="0" fontId="13" fillId="38" borderId="28" xfId="44" applyFont="1" applyFill="1" applyBorder="1" applyAlignment="1">
      <alignment horizontal="center" vertical="center"/>
      <protection/>
    </xf>
    <xf numFmtId="0" fontId="14" fillId="0" borderId="36" xfId="44" applyFont="1" applyBorder="1" applyAlignment="1">
      <alignment horizontal="center" vertical="center"/>
      <protection/>
    </xf>
    <xf numFmtId="0" fontId="18" fillId="0" borderId="28" xfId="44" applyFont="1" applyBorder="1" applyAlignment="1">
      <alignment horizontal="left" vertical="center"/>
      <protection/>
    </xf>
    <xf numFmtId="0" fontId="18" fillId="0" borderId="37" xfId="44" applyFont="1" applyFill="1" applyBorder="1" applyAlignment="1">
      <alignment horizontal="center" vertical="center"/>
      <protection/>
    </xf>
    <xf numFmtId="0" fontId="18" fillId="0" borderId="21" xfId="44" applyFont="1" applyBorder="1" applyAlignment="1">
      <alignment horizontal="center" vertical="center" wrapText="1"/>
      <protection/>
    </xf>
    <xf numFmtId="0" fontId="18" fillId="0" borderId="23" xfId="44" applyFont="1" applyBorder="1" applyAlignment="1">
      <alignment horizontal="center" vertical="center"/>
      <protection/>
    </xf>
    <xf numFmtId="0" fontId="18" fillId="0" borderId="34" xfId="44" applyFont="1" applyBorder="1" applyAlignment="1">
      <alignment horizontal="center" vertical="center"/>
      <protection/>
    </xf>
    <xf numFmtId="0" fontId="18" fillId="0" borderId="24" xfId="44" applyFont="1" applyBorder="1" applyAlignment="1">
      <alignment horizontal="center" vertical="center"/>
      <protection/>
    </xf>
    <xf numFmtId="0" fontId="18" fillId="0" borderId="25" xfId="44" applyFont="1" applyBorder="1" applyAlignment="1">
      <alignment horizontal="center" vertical="center"/>
      <protection/>
    </xf>
    <xf numFmtId="0" fontId="18" fillId="0" borderId="21" xfId="44" applyFont="1" applyBorder="1" applyAlignment="1">
      <alignment horizontal="center" vertical="center"/>
      <protection/>
    </xf>
    <xf numFmtId="0" fontId="18" fillId="0" borderId="29" xfId="44" applyFont="1" applyBorder="1" applyAlignment="1">
      <alignment horizontal="center" vertical="center"/>
      <protection/>
    </xf>
    <xf numFmtId="0" fontId="18" fillId="0" borderId="30" xfId="44" applyFont="1" applyBorder="1" applyAlignment="1">
      <alignment horizontal="center" vertical="center"/>
      <protection/>
    </xf>
    <xf numFmtId="0" fontId="18" fillId="0" borderId="32" xfId="44" applyFont="1" applyBorder="1" applyAlignment="1">
      <alignment horizontal="center" vertical="center"/>
      <protection/>
    </xf>
    <xf numFmtId="0" fontId="18" fillId="0" borderId="38" xfId="44" applyFont="1" applyBorder="1">
      <alignment/>
      <protection/>
    </xf>
    <xf numFmtId="0" fontId="18" fillId="0" borderId="18" xfId="44" applyFont="1" applyBorder="1" applyAlignment="1">
      <alignment horizontal="center"/>
      <protection/>
    </xf>
    <xf numFmtId="0" fontId="18" fillId="0" borderId="28" xfId="44" applyFont="1" applyBorder="1" applyAlignment="1">
      <alignment horizontal="center"/>
      <protection/>
    </xf>
    <xf numFmtId="0" fontId="18" fillId="0" borderId="21" xfId="44" applyFont="1" applyBorder="1">
      <alignment/>
      <protection/>
    </xf>
    <xf numFmtId="0" fontId="18" fillId="0" borderId="18" xfId="44" applyFont="1" applyBorder="1">
      <alignment/>
      <protection/>
    </xf>
    <xf numFmtId="0" fontId="18" fillId="0" borderId="28" xfId="44" applyFont="1" applyBorder="1">
      <alignment/>
      <protection/>
    </xf>
    <xf numFmtId="0" fontId="18" fillId="0" borderId="39" xfId="44" applyFont="1" applyBorder="1" applyAlignment="1">
      <alignment horizontal="center"/>
      <protection/>
    </xf>
    <xf numFmtId="0" fontId="18" fillId="0" borderId="23" xfId="44" applyFont="1" applyFill="1" applyBorder="1" applyAlignment="1">
      <alignment horizontal="center" vertical="center"/>
      <protection/>
    </xf>
    <xf numFmtId="0" fontId="18" fillId="0" borderId="28" xfId="44" applyFont="1" applyFill="1" applyBorder="1" applyAlignment="1">
      <alignment horizontal="left" vertical="center"/>
      <protection/>
    </xf>
    <xf numFmtId="0" fontId="18" fillId="0" borderId="28" xfId="44" applyFont="1" applyBorder="1" applyAlignment="1">
      <alignment horizontal="center" vertical="center"/>
      <protection/>
    </xf>
    <xf numFmtId="0" fontId="18" fillId="0" borderId="18" xfId="44" applyFont="1" applyBorder="1" applyAlignment="1">
      <alignment horizontal="center" vertical="center"/>
      <protection/>
    </xf>
    <xf numFmtId="0" fontId="18" fillId="0" borderId="33" xfId="44" applyFont="1" applyBorder="1" applyAlignment="1">
      <alignment horizontal="center" vertical="center"/>
      <protection/>
    </xf>
    <xf numFmtId="0" fontId="18" fillId="0" borderId="20" xfId="44" applyFont="1" applyBorder="1" applyAlignment="1">
      <alignment horizontal="center" vertical="center"/>
      <protection/>
    </xf>
    <xf numFmtId="0" fontId="18" fillId="0" borderId="40" xfId="44" applyFont="1" applyBorder="1" applyAlignment="1">
      <alignment horizontal="center" vertical="center"/>
      <protection/>
    </xf>
    <xf numFmtId="0" fontId="18" fillId="0" borderId="27" xfId="44" applyFont="1" applyBorder="1" applyAlignment="1">
      <alignment horizontal="center" vertical="center"/>
      <protection/>
    </xf>
    <xf numFmtId="0" fontId="18" fillId="0" borderId="26" xfId="44" applyFont="1" applyBorder="1" applyAlignment="1">
      <alignment horizontal="center" vertical="center"/>
      <protection/>
    </xf>
    <xf numFmtId="0" fontId="18" fillId="0" borderId="20" xfId="44" applyFont="1" applyFill="1" applyBorder="1" applyAlignment="1">
      <alignment horizontal="center" vertical="center"/>
      <protection/>
    </xf>
    <xf numFmtId="0" fontId="18" fillId="0" borderId="40" xfId="44" applyFont="1" applyFill="1" applyBorder="1" applyAlignment="1">
      <alignment horizontal="center" vertical="center"/>
      <protection/>
    </xf>
    <xf numFmtId="0" fontId="18" fillId="0" borderId="21" xfId="44" applyFont="1" applyFill="1" applyBorder="1" applyAlignment="1">
      <alignment horizontal="center" vertical="center"/>
      <protection/>
    </xf>
    <xf numFmtId="0" fontId="18" fillId="0" borderId="28" xfId="44" applyFont="1" applyFill="1" applyBorder="1" applyAlignment="1">
      <alignment horizontal="center" vertical="center"/>
      <protection/>
    </xf>
    <xf numFmtId="0" fontId="14" fillId="36" borderId="34" xfId="44" applyFont="1" applyFill="1" applyBorder="1" applyAlignment="1">
      <alignment horizontal="center" vertical="center"/>
      <protection/>
    </xf>
    <xf numFmtId="0" fontId="13" fillId="36" borderId="28" xfId="44" applyFont="1" applyFill="1" applyBorder="1" applyAlignment="1">
      <alignment horizontal="center" vertical="center"/>
      <protection/>
    </xf>
    <xf numFmtId="0" fontId="18" fillId="36" borderId="37" xfId="44" applyFont="1" applyFill="1" applyBorder="1" applyAlignment="1">
      <alignment horizontal="center" vertical="center"/>
      <protection/>
    </xf>
    <xf numFmtId="0" fontId="18" fillId="36" borderId="20" xfId="44" applyFont="1" applyFill="1" applyBorder="1" applyAlignment="1">
      <alignment horizontal="center" vertical="center"/>
      <protection/>
    </xf>
    <xf numFmtId="0" fontId="18" fillId="36" borderId="40" xfId="44" applyFont="1" applyFill="1" applyBorder="1" applyAlignment="1">
      <alignment horizontal="center" vertical="center"/>
      <protection/>
    </xf>
    <xf numFmtId="0" fontId="18" fillId="36" borderId="18" xfId="44" applyFont="1" applyFill="1" applyBorder="1" applyAlignment="1">
      <alignment horizontal="center" vertical="center"/>
      <protection/>
    </xf>
    <xf numFmtId="0" fontId="18" fillId="36" borderId="27" xfId="44" applyFont="1" applyFill="1" applyBorder="1" applyAlignment="1">
      <alignment horizontal="center" vertical="center"/>
      <protection/>
    </xf>
    <xf numFmtId="0" fontId="18" fillId="36" borderId="21" xfId="44" applyFont="1" applyFill="1" applyBorder="1" applyAlignment="1">
      <alignment horizontal="center" vertical="center"/>
      <protection/>
    </xf>
    <xf numFmtId="0" fontId="18" fillId="36" borderId="26" xfId="44" applyFont="1" applyFill="1" applyBorder="1" applyAlignment="1">
      <alignment horizontal="center" vertical="center"/>
      <protection/>
    </xf>
    <xf numFmtId="0" fontId="18" fillId="36" borderId="27" xfId="44" applyFont="1" applyFill="1" applyBorder="1" applyAlignment="1">
      <alignment horizontal="center" vertical="center" wrapText="1"/>
      <protection/>
    </xf>
    <xf numFmtId="0" fontId="18" fillId="36" borderId="28" xfId="44" applyFont="1" applyFill="1" applyBorder="1" applyAlignment="1">
      <alignment horizontal="center" vertical="center"/>
      <protection/>
    </xf>
    <xf numFmtId="0" fontId="20" fillId="0" borderId="28" xfId="44" applyFont="1" applyFill="1" applyBorder="1" applyAlignment="1">
      <alignment horizontal="left" vertical="center"/>
      <protection/>
    </xf>
    <xf numFmtId="0" fontId="20" fillId="0" borderId="37" xfId="44" applyFont="1" applyFill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0" fillId="0" borderId="28" xfId="44" applyFont="1" applyBorder="1" applyAlignment="1">
      <alignment horizontal="center" vertical="center"/>
      <protection/>
    </xf>
    <xf numFmtId="0" fontId="20" fillId="0" borderId="21" xfId="44" applyFont="1" applyBorder="1" applyAlignment="1">
      <alignment horizontal="center" vertical="center"/>
      <protection/>
    </xf>
    <xf numFmtId="0" fontId="20" fillId="0" borderId="27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/>
      <protection/>
    </xf>
    <xf numFmtId="0" fontId="20" fillId="0" borderId="40" xfId="44" applyFont="1" applyBorder="1" applyAlignment="1">
      <alignment horizontal="center" vertical="center"/>
      <protection/>
    </xf>
    <xf numFmtId="0" fontId="20" fillId="0" borderId="26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left" vertical="center"/>
      <protection/>
    </xf>
    <xf numFmtId="0" fontId="20" fillId="0" borderId="30" xfId="44" applyFont="1" applyBorder="1" applyAlignment="1">
      <alignment horizontal="center" vertical="center"/>
      <protection/>
    </xf>
    <xf numFmtId="0" fontId="20" fillId="0" borderId="23" xfId="44" applyFont="1" applyBorder="1" applyAlignment="1">
      <alignment horizontal="center" vertical="center"/>
      <protection/>
    </xf>
    <xf numFmtId="0" fontId="20" fillId="0" borderId="24" xfId="44" applyFont="1" applyBorder="1" applyAlignment="1">
      <alignment horizontal="center" vertical="center"/>
      <protection/>
    </xf>
    <xf numFmtId="0" fontId="20" fillId="0" borderId="33" xfId="44" applyFont="1" applyBorder="1" applyAlignment="1">
      <alignment horizontal="center" vertical="center"/>
      <protection/>
    </xf>
    <xf numFmtId="0" fontId="20" fillId="0" borderId="29" xfId="44" applyFont="1" applyBorder="1" applyAlignment="1">
      <alignment horizontal="center" vertical="center"/>
      <protection/>
    </xf>
    <xf numFmtId="0" fontId="20" fillId="0" borderId="32" xfId="44" applyFont="1" applyBorder="1" applyAlignment="1">
      <alignment horizontal="center" vertical="center"/>
      <protection/>
    </xf>
    <xf numFmtId="0" fontId="20" fillId="0" borderId="25" xfId="44" applyFont="1" applyBorder="1" applyAlignment="1">
      <alignment horizontal="center" vertical="center"/>
      <protection/>
    </xf>
    <xf numFmtId="0" fontId="20" fillId="0" borderId="20" xfId="44" applyFont="1" applyFill="1" applyBorder="1" applyAlignment="1">
      <alignment horizontal="left" vertical="center"/>
      <protection/>
    </xf>
    <xf numFmtId="0" fontId="20" fillId="0" borderId="29" xfId="44" applyFont="1" applyFill="1" applyBorder="1" applyAlignment="1">
      <alignment horizontal="center" vertical="center"/>
      <protection/>
    </xf>
    <xf numFmtId="0" fontId="20" fillId="0" borderId="11" xfId="44" applyFont="1" applyBorder="1" applyAlignment="1">
      <alignment horizontal="left" vertical="center"/>
      <protection/>
    </xf>
    <xf numFmtId="0" fontId="20" fillId="0" borderId="30" xfId="44" applyFont="1" applyFill="1" applyBorder="1" applyAlignment="1">
      <alignment horizontal="center" vertical="center"/>
      <protection/>
    </xf>
    <xf numFmtId="0" fontId="20" fillId="0" borderId="23" xfId="44" applyFont="1" applyFill="1" applyBorder="1" applyAlignment="1">
      <alignment horizontal="center" vertical="center"/>
      <protection/>
    </xf>
    <xf numFmtId="0" fontId="20" fillId="0" borderId="24" xfId="44" applyFont="1" applyFill="1" applyBorder="1" applyAlignment="1">
      <alignment horizontal="center" vertical="center"/>
      <protection/>
    </xf>
    <xf numFmtId="0" fontId="20" fillId="0" borderId="32" xfId="44" applyFont="1" applyFill="1" applyBorder="1" applyAlignment="1">
      <alignment horizontal="center" vertical="center"/>
      <protection/>
    </xf>
    <xf numFmtId="0" fontId="17" fillId="0" borderId="41" xfId="44" applyFont="1" applyBorder="1" applyAlignment="1">
      <alignment horizontal="center" vertical="center"/>
      <protection/>
    </xf>
    <xf numFmtId="0" fontId="17" fillId="0" borderId="41" xfId="44" applyFont="1" applyFill="1" applyBorder="1" applyAlignment="1">
      <alignment horizontal="center" vertical="center"/>
      <protection/>
    </xf>
    <xf numFmtId="0" fontId="17" fillId="0" borderId="16" xfId="44" applyFont="1" applyBorder="1" applyAlignment="1">
      <alignment horizontal="center" vertical="center"/>
      <protection/>
    </xf>
    <xf numFmtId="0" fontId="13" fillId="0" borderId="42" xfId="44" applyFont="1" applyBorder="1" applyAlignment="1">
      <alignment horizontal="center" vertical="center"/>
      <protection/>
    </xf>
    <xf numFmtId="0" fontId="11" fillId="0" borderId="43" xfId="44" applyFont="1" applyBorder="1" applyAlignment="1">
      <alignment horizontal="left" vertical="center"/>
      <protection/>
    </xf>
    <xf numFmtId="0" fontId="11" fillId="0" borderId="42" xfId="44" applyFont="1" applyFill="1" applyBorder="1" applyAlignment="1">
      <alignment vertical="center"/>
      <protection/>
    </xf>
    <xf numFmtId="0" fontId="14" fillId="0" borderId="13" xfId="44" applyFont="1" applyFill="1" applyBorder="1" applyAlignment="1">
      <alignment horizontal="center" vertical="center"/>
      <protection/>
    </xf>
    <xf numFmtId="0" fontId="14" fillId="0" borderId="42" xfId="44" applyFont="1" applyBorder="1" applyAlignment="1">
      <alignment horizontal="center" vertical="center" wrapText="1"/>
      <protection/>
    </xf>
    <xf numFmtId="0" fontId="14" fillId="0" borderId="44" xfId="44" applyFont="1" applyBorder="1" applyAlignment="1">
      <alignment horizontal="center" vertical="center" wrapText="1"/>
      <protection/>
    </xf>
    <xf numFmtId="0" fontId="14" fillId="0" borderId="44" xfId="44" applyFont="1" applyFill="1" applyBorder="1" applyAlignment="1">
      <alignment horizontal="center" vertical="center" wrapText="1"/>
      <protection/>
    </xf>
    <xf numFmtId="0" fontId="14" fillId="0" borderId="42" xfId="44" applyFont="1" applyBorder="1" applyAlignment="1">
      <alignment vertical="center" wrapText="1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14" fillId="0" borderId="42" xfId="44" applyFont="1" applyBorder="1" applyAlignment="1">
      <alignment horizontal="center" vertical="center"/>
      <protection/>
    </xf>
    <xf numFmtId="0" fontId="17" fillId="0" borderId="14" xfId="44" applyFont="1" applyBorder="1" applyAlignment="1">
      <alignment horizontal="center" vertical="center"/>
      <protection/>
    </xf>
    <xf numFmtId="0" fontId="17" fillId="0" borderId="15" xfId="44" applyFont="1" applyBorder="1" applyAlignment="1">
      <alignment horizontal="center" vertical="center"/>
      <protection/>
    </xf>
    <xf numFmtId="0" fontId="17" fillId="0" borderId="14" xfId="44" applyFont="1" applyBorder="1" applyAlignment="1">
      <alignment horizontal="center" vertical="center" wrapText="1"/>
      <protection/>
    </xf>
    <xf numFmtId="0" fontId="17" fillId="0" borderId="41" xfId="44" applyFont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0" fontId="8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/>
      <protection/>
    </xf>
    <xf numFmtId="0" fontId="23" fillId="0" borderId="0" xfId="44" applyFont="1" applyBorder="1" applyAlignment="1">
      <alignment/>
      <protection/>
    </xf>
    <xf numFmtId="0" fontId="62" fillId="0" borderId="28" xfId="44" applyFont="1" applyFill="1" applyBorder="1" applyAlignment="1">
      <alignment horizontal="left" vertical="center"/>
      <protection/>
    </xf>
    <xf numFmtId="0" fontId="13" fillId="40" borderId="28" xfId="44" applyFont="1" applyFill="1" applyBorder="1" applyAlignment="1">
      <alignment horizontal="center" vertical="center"/>
      <protection/>
    </xf>
    <xf numFmtId="0" fontId="14" fillId="40" borderId="32" xfId="44" applyFont="1" applyFill="1" applyBorder="1" applyAlignment="1">
      <alignment horizontal="center" vertical="center"/>
      <protection/>
    </xf>
    <xf numFmtId="0" fontId="14" fillId="40" borderId="23" xfId="44" applyFont="1" applyFill="1" applyBorder="1" applyAlignment="1">
      <alignment horizontal="center" vertical="center"/>
      <protection/>
    </xf>
    <xf numFmtId="0" fontId="14" fillId="40" borderId="30" xfId="44" applyFont="1" applyFill="1" applyBorder="1" applyAlignment="1">
      <alignment horizontal="center" vertical="center"/>
      <protection/>
    </xf>
    <xf numFmtId="0" fontId="14" fillId="40" borderId="24" xfId="44" applyFont="1" applyFill="1" applyBorder="1" applyAlignment="1">
      <alignment horizontal="center" vertical="center"/>
      <protection/>
    </xf>
    <xf numFmtId="0" fontId="14" fillId="40" borderId="29" xfId="44" applyFont="1" applyFill="1" applyBorder="1" applyAlignment="1">
      <alignment horizontal="center" vertical="center"/>
      <protection/>
    </xf>
    <xf numFmtId="0" fontId="14" fillId="40" borderId="21" xfId="44" applyFont="1" applyFill="1" applyBorder="1" applyAlignment="1">
      <alignment horizontal="center" vertical="center"/>
      <protection/>
    </xf>
    <xf numFmtId="0" fontId="14" fillId="40" borderId="33" xfId="44" applyFont="1" applyFill="1" applyBorder="1" applyAlignment="1">
      <alignment horizontal="center" vertical="center"/>
      <protection/>
    </xf>
    <xf numFmtId="0" fontId="14" fillId="40" borderId="25" xfId="44" applyFont="1" applyFill="1" applyBorder="1" applyAlignment="1">
      <alignment horizontal="center" vertical="center"/>
      <protection/>
    </xf>
    <xf numFmtId="0" fontId="63" fillId="0" borderId="28" xfId="44" applyFont="1" applyBorder="1" applyAlignment="1">
      <alignment horizontal="left" vertical="center"/>
      <protection/>
    </xf>
    <xf numFmtId="0" fontId="63" fillId="0" borderId="32" xfId="44" applyFont="1" applyBorder="1" applyAlignment="1">
      <alignment horizontal="center" vertical="center"/>
      <protection/>
    </xf>
    <xf numFmtId="0" fontId="63" fillId="0" borderId="23" xfId="44" applyFont="1" applyBorder="1" applyAlignment="1">
      <alignment horizontal="center" vertical="center"/>
      <protection/>
    </xf>
    <xf numFmtId="0" fontId="63" fillId="0" borderId="30" xfId="44" applyFont="1" applyBorder="1" applyAlignment="1">
      <alignment horizontal="center" vertical="center"/>
      <protection/>
    </xf>
    <xf numFmtId="0" fontId="63" fillId="0" borderId="24" xfId="44" applyFont="1" applyBorder="1" applyAlignment="1">
      <alignment horizontal="center" vertical="center"/>
      <protection/>
    </xf>
    <xf numFmtId="0" fontId="63" fillId="0" borderId="29" xfId="44" applyFont="1" applyBorder="1" applyAlignment="1">
      <alignment horizontal="center" vertical="center"/>
      <protection/>
    </xf>
    <xf numFmtId="0" fontId="63" fillId="0" borderId="21" xfId="44" applyFont="1" applyBorder="1" applyAlignment="1">
      <alignment horizontal="center" vertical="center"/>
      <protection/>
    </xf>
    <xf numFmtId="0" fontId="63" fillId="0" borderId="33" xfId="44" applyFont="1" applyBorder="1" applyAlignment="1">
      <alignment horizontal="center" vertical="center"/>
      <protection/>
    </xf>
    <xf numFmtId="0" fontId="63" fillId="0" borderId="25" xfId="44" applyFont="1" applyBorder="1" applyAlignment="1">
      <alignment horizontal="center" vertical="center"/>
      <protection/>
    </xf>
    <xf numFmtId="0" fontId="63" fillId="0" borderId="22" xfId="44" applyFont="1" applyBorder="1" applyAlignment="1">
      <alignment horizontal="center" vertical="center"/>
      <protection/>
    </xf>
    <xf numFmtId="0" fontId="63" fillId="0" borderId="34" xfId="44" applyFont="1" applyBorder="1" applyAlignment="1">
      <alignment horizontal="center" vertical="center"/>
      <protection/>
    </xf>
    <xf numFmtId="0" fontId="1" fillId="0" borderId="0" xfId="44" applyFill="1">
      <alignment/>
      <protection/>
    </xf>
    <xf numFmtId="0" fontId="1" fillId="0" borderId="0" xfId="44" applyFill="1" applyAlignment="1">
      <alignment horizontal="center" vertical="center"/>
      <protection/>
    </xf>
    <xf numFmtId="0" fontId="14" fillId="19" borderId="31" xfId="44" applyFont="1" applyFill="1" applyBorder="1" applyAlignment="1">
      <alignment horizontal="center" vertical="center" wrapText="1"/>
      <protection/>
    </xf>
    <xf numFmtId="0" fontId="14" fillId="19" borderId="23" xfId="44" applyFont="1" applyFill="1" applyBorder="1" applyAlignment="1">
      <alignment horizontal="center" vertical="center"/>
      <protection/>
    </xf>
    <xf numFmtId="0" fontId="14" fillId="19" borderId="30" xfId="44" applyFont="1" applyFill="1" applyBorder="1" applyAlignment="1">
      <alignment horizontal="center" vertical="center"/>
      <protection/>
    </xf>
    <xf numFmtId="0" fontId="14" fillId="19" borderId="24" xfId="44" applyFont="1" applyFill="1" applyBorder="1" applyAlignment="1">
      <alignment horizontal="center" vertical="center"/>
      <protection/>
    </xf>
    <xf numFmtId="0" fontId="14" fillId="19" borderId="29" xfId="44" applyFont="1" applyFill="1" applyBorder="1" applyAlignment="1">
      <alignment horizontal="center" vertical="center"/>
      <protection/>
    </xf>
    <xf numFmtId="0" fontId="14" fillId="19" borderId="18" xfId="44" applyFont="1" applyFill="1" applyBorder="1" applyAlignment="1">
      <alignment horizontal="center" vertical="center"/>
      <protection/>
    </xf>
    <xf numFmtId="0" fontId="14" fillId="19" borderId="21" xfId="44" applyFont="1" applyFill="1" applyBorder="1" applyAlignment="1">
      <alignment horizontal="center" vertical="center"/>
      <protection/>
    </xf>
    <xf numFmtId="0" fontId="14" fillId="19" borderId="32" xfId="44" applyFont="1" applyFill="1" applyBorder="1" applyAlignment="1">
      <alignment horizontal="center" vertical="center"/>
      <protection/>
    </xf>
    <xf numFmtId="0" fontId="14" fillId="19" borderId="33" xfId="44" applyFont="1" applyFill="1" applyBorder="1" applyAlignment="1">
      <alignment horizontal="center" vertical="center"/>
      <protection/>
    </xf>
    <xf numFmtId="0" fontId="14" fillId="19" borderId="25" xfId="44" applyFont="1" applyFill="1" applyBorder="1" applyAlignment="1">
      <alignment horizontal="center" vertical="center"/>
      <protection/>
    </xf>
    <xf numFmtId="164" fontId="14" fillId="0" borderId="21" xfId="44" applyNumberFormat="1" applyFont="1" applyBorder="1" applyAlignment="1">
      <alignment horizontal="center" vertical="center" wrapText="1"/>
      <protection/>
    </xf>
    <xf numFmtId="164" fontId="14" fillId="0" borderId="18" xfId="44" applyNumberFormat="1" applyFont="1" applyBorder="1" applyAlignment="1">
      <alignment horizontal="center" vertical="center" wrapText="1"/>
      <protection/>
    </xf>
    <xf numFmtId="164" fontId="14" fillId="0" borderId="20" xfId="44" applyNumberFormat="1" applyFont="1" applyBorder="1" applyAlignment="1">
      <alignment horizontal="center" vertical="center" wrapText="1"/>
      <protection/>
    </xf>
    <xf numFmtId="164" fontId="14" fillId="34" borderId="21" xfId="44" applyNumberFormat="1" applyFont="1" applyFill="1" applyBorder="1" applyAlignment="1">
      <alignment horizontal="center" vertical="center" wrapText="1"/>
      <protection/>
    </xf>
    <xf numFmtId="164" fontId="14" fillId="34" borderId="23" xfId="44" applyNumberFormat="1" applyFont="1" applyFill="1" applyBorder="1" applyAlignment="1">
      <alignment horizontal="center" vertical="center"/>
      <protection/>
    </xf>
    <xf numFmtId="164" fontId="14" fillId="0" borderId="33" xfId="44" applyNumberFormat="1" applyFont="1" applyBorder="1" applyAlignment="1">
      <alignment horizontal="center" vertical="center" wrapText="1"/>
      <protection/>
    </xf>
    <xf numFmtId="164" fontId="14" fillId="35" borderId="23" xfId="44" applyNumberFormat="1" applyFont="1" applyFill="1" applyBorder="1" applyAlignment="1">
      <alignment horizontal="center" vertical="center"/>
      <protection/>
    </xf>
    <xf numFmtId="164" fontId="14" fillId="0" borderId="21" xfId="44" applyNumberFormat="1" applyFont="1" applyFill="1" applyBorder="1" applyAlignment="1">
      <alignment horizontal="center" vertical="center" wrapText="1"/>
      <protection/>
    </xf>
    <xf numFmtId="164" fontId="14" fillId="36" borderId="21" xfId="44" applyNumberFormat="1" applyFont="1" applyFill="1" applyBorder="1" applyAlignment="1">
      <alignment horizontal="center" vertical="center" wrapText="1"/>
      <protection/>
    </xf>
    <xf numFmtId="164" fontId="14" fillId="36" borderId="23" xfId="44" applyNumberFormat="1" applyFont="1" applyFill="1" applyBorder="1" applyAlignment="1">
      <alignment horizontal="center" vertical="center"/>
      <protection/>
    </xf>
    <xf numFmtId="164" fontId="14" fillId="37" borderId="23" xfId="44" applyNumberFormat="1" applyFont="1" applyFill="1" applyBorder="1" applyAlignment="1">
      <alignment horizontal="center" vertical="center"/>
      <protection/>
    </xf>
    <xf numFmtId="164" fontId="14" fillId="19" borderId="21" xfId="44" applyNumberFormat="1" applyFont="1" applyFill="1" applyBorder="1" applyAlignment="1">
      <alignment horizontal="center" vertical="center" wrapText="1"/>
      <protection/>
    </xf>
    <xf numFmtId="164" fontId="14" fillId="19" borderId="23" xfId="44" applyNumberFormat="1" applyFont="1" applyFill="1" applyBorder="1" applyAlignment="1">
      <alignment horizontal="center" vertical="center"/>
      <protection/>
    </xf>
    <xf numFmtId="164" fontId="14" fillId="39" borderId="23" xfId="44" applyNumberFormat="1" applyFont="1" applyFill="1" applyBorder="1" applyAlignment="1">
      <alignment horizontal="center" vertical="center"/>
      <protection/>
    </xf>
    <xf numFmtId="164" fontId="14" fillId="0" borderId="37" xfId="44" applyNumberFormat="1" applyFont="1" applyFill="1" applyBorder="1" applyAlignment="1">
      <alignment horizontal="center" vertical="center"/>
      <protection/>
    </xf>
    <xf numFmtId="164" fontId="14" fillId="0" borderId="34" xfId="44" applyNumberFormat="1" applyFont="1" applyBorder="1" applyAlignment="1">
      <alignment horizontal="center" vertical="center"/>
      <protection/>
    </xf>
    <xf numFmtId="164" fontId="14" fillId="0" borderId="23" xfId="44" applyNumberFormat="1" applyFont="1" applyBorder="1" applyAlignment="1">
      <alignment horizontal="center" vertical="center"/>
      <protection/>
    </xf>
    <xf numFmtId="164" fontId="14" fillId="0" borderId="24" xfId="44" applyNumberFormat="1" applyFont="1" applyBorder="1" applyAlignment="1">
      <alignment horizontal="center" vertical="center"/>
      <protection/>
    </xf>
    <xf numFmtId="164" fontId="14" fillId="0" borderId="25" xfId="44" applyNumberFormat="1" applyFont="1" applyFill="1" applyBorder="1" applyAlignment="1">
      <alignment horizontal="center" vertical="center"/>
      <protection/>
    </xf>
    <xf numFmtId="164" fontId="14" fillId="0" borderId="30" xfId="44" applyNumberFormat="1" applyFont="1" applyBorder="1" applyAlignment="1">
      <alignment horizontal="center" vertical="center"/>
      <protection/>
    </xf>
    <xf numFmtId="164" fontId="14" fillId="0" borderId="18" xfId="44" applyNumberFormat="1" applyFont="1" applyBorder="1" applyAlignment="1">
      <alignment horizontal="center" vertical="center"/>
      <protection/>
    </xf>
    <xf numFmtId="164" fontId="14" fillId="0" borderId="21" xfId="44" applyNumberFormat="1" applyFont="1" applyBorder="1" applyAlignment="1">
      <alignment horizontal="center" vertical="center"/>
      <protection/>
    </xf>
    <xf numFmtId="164" fontId="14" fillId="0" borderId="32" xfId="44" applyNumberFormat="1" applyFont="1" applyFill="1" applyBorder="1" applyAlignment="1">
      <alignment horizontal="center" vertical="center"/>
      <protection/>
    </xf>
    <xf numFmtId="164" fontId="14" fillId="0" borderId="29" xfId="44" applyNumberFormat="1" applyFont="1" applyBorder="1" applyAlignment="1">
      <alignment horizontal="center" vertical="center"/>
      <protection/>
    </xf>
    <xf numFmtId="164" fontId="14" fillId="0" borderId="33" xfId="44" applyNumberFormat="1" applyFont="1" applyBorder="1" applyAlignment="1">
      <alignment horizontal="center" vertical="center"/>
      <protection/>
    </xf>
    <xf numFmtId="164" fontId="14" fillId="0" borderId="25" xfId="44" applyNumberFormat="1" applyFont="1" applyBorder="1" applyAlignment="1">
      <alignment horizontal="center" vertical="center"/>
      <protection/>
    </xf>
    <xf numFmtId="164" fontId="14" fillId="0" borderId="45" xfId="44" applyNumberFormat="1" applyFont="1" applyFill="1" applyBorder="1" applyAlignment="1">
      <alignment horizontal="center" vertical="center"/>
      <protection/>
    </xf>
    <xf numFmtId="164" fontId="14" fillId="0" borderId="46" xfId="44" applyNumberFormat="1" applyFont="1" applyFill="1" applyBorder="1" applyAlignment="1">
      <alignment horizontal="center" vertical="center"/>
      <protection/>
    </xf>
    <xf numFmtId="164" fontId="14" fillId="34" borderId="47" xfId="44" applyNumberFormat="1" applyFont="1" applyFill="1" applyBorder="1" applyAlignment="1">
      <alignment horizontal="center" vertical="center" wrapText="1"/>
      <protection/>
    </xf>
    <xf numFmtId="164" fontId="14" fillId="35" borderId="27" xfId="44" applyNumberFormat="1" applyFont="1" applyFill="1" applyBorder="1" applyAlignment="1">
      <alignment horizontal="center" vertical="center" wrapText="1"/>
      <protection/>
    </xf>
    <xf numFmtId="164" fontId="14" fillId="35" borderId="48" xfId="44" applyNumberFormat="1" applyFont="1" applyFill="1" applyBorder="1" applyAlignment="1">
      <alignment horizontal="center" vertical="center" wrapText="1"/>
      <protection/>
    </xf>
    <xf numFmtId="0" fontId="16" fillId="36" borderId="49" xfId="44" applyFont="1" applyFill="1" applyBorder="1" applyAlignment="1">
      <alignment horizontal="center" vertical="center"/>
      <protection/>
    </xf>
    <xf numFmtId="164" fontId="14" fillId="36" borderId="50" xfId="44" applyNumberFormat="1" applyFont="1" applyFill="1" applyBorder="1" applyAlignment="1">
      <alignment horizontal="center" vertical="center" wrapText="1"/>
      <protection/>
    </xf>
    <xf numFmtId="0" fontId="16" fillId="37" borderId="49" xfId="44" applyFont="1" applyFill="1" applyBorder="1" applyAlignment="1">
      <alignment horizontal="center" vertical="center"/>
      <protection/>
    </xf>
    <xf numFmtId="164" fontId="14" fillId="37" borderId="27" xfId="44" applyNumberFormat="1" applyFont="1" applyFill="1" applyBorder="1" applyAlignment="1">
      <alignment horizontal="center" vertical="center" wrapText="1"/>
      <protection/>
    </xf>
    <xf numFmtId="164" fontId="14" fillId="37" borderId="48" xfId="44" applyNumberFormat="1" applyFont="1" applyFill="1" applyBorder="1" applyAlignment="1">
      <alignment horizontal="center" vertical="center" wrapText="1"/>
      <protection/>
    </xf>
    <xf numFmtId="0" fontId="13" fillId="19" borderId="49" xfId="44" applyFont="1" applyFill="1" applyBorder="1" applyAlignment="1">
      <alignment horizontal="center" vertical="center"/>
      <protection/>
    </xf>
    <xf numFmtId="164" fontId="14" fillId="19" borderId="50" xfId="44" applyNumberFormat="1" applyFont="1" applyFill="1" applyBorder="1" applyAlignment="1">
      <alignment horizontal="center" vertical="center" wrapText="1"/>
      <protection/>
    </xf>
    <xf numFmtId="0" fontId="14" fillId="39" borderId="49" xfId="44" applyFont="1" applyFill="1" applyBorder="1" applyAlignment="1">
      <alignment horizontal="left" vertical="center"/>
      <protection/>
    </xf>
    <xf numFmtId="164" fontId="14" fillId="39" borderId="27" xfId="44" applyNumberFormat="1" applyFont="1" applyFill="1" applyBorder="1" applyAlignment="1">
      <alignment horizontal="center" vertical="center" wrapText="1"/>
      <protection/>
    </xf>
    <xf numFmtId="164" fontId="14" fillId="39" borderId="48" xfId="44" applyNumberFormat="1" applyFont="1" applyFill="1" applyBorder="1" applyAlignment="1">
      <alignment horizontal="center" vertical="center" wrapText="1"/>
      <protection/>
    </xf>
    <xf numFmtId="0" fontId="17" fillId="0" borderId="51" xfId="44" applyFont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164" fontId="17" fillId="0" borderId="42" xfId="44" applyNumberFormat="1" applyFont="1" applyFill="1" applyBorder="1" applyAlignment="1">
      <alignment horizontal="center" vertical="center"/>
      <protection/>
    </xf>
    <xf numFmtId="0" fontId="17" fillId="0" borderId="52" xfId="44" applyFont="1" applyFill="1" applyBorder="1" applyAlignment="1">
      <alignment horizontal="center" vertical="center"/>
      <protection/>
    </xf>
    <xf numFmtId="0" fontId="13" fillId="33" borderId="21" xfId="44" applyFont="1" applyFill="1" applyBorder="1" applyAlignment="1">
      <alignment horizontal="center" vertical="center"/>
      <protection/>
    </xf>
    <xf numFmtId="0" fontId="13" fillId="33" borderId="49" xfId="44" applyFont="1" applyFill="1" applyBorder="1" applyAlignment="1">
      <alignment horizontal="center" vertical="center"/>
      <protection/>
    </xf>
    <xf numFmtId="0" fontId="13" fillId="33" borderId="50" xfId="44" applyFont="1" applyFill="1" applyBorder="1" applyAlignment="1">
      <alignment horizontal="center" vertical="center"/>
      <protection/>
    </xf>
    <xf numFmtId="0" fontId="13" fillId="33" borderId="20" xfId="44" applyFont="1" applyFill="1" applyBorder="1" applyAlignment="1">
      <alignment horizontal="center" vertical="center"/>
      <protection/>
    </xf>
    <xf numFmtId="0" fontId="13" fillId="33" borderId="48" xfId="44" applyFont="1" applyFill="1" applyBorder="1" applyAlignment="1">
      <alignment horizontal="center" vertical="center"/>
      <protection/>
    </xf>
    <xf numFmtId="0" fontId="14" fillId="0" borderId="53" xfId="44" applyFont="1" applyBorder="1" applyAlignment="1">
      <alignment horizontal="center" vertical="center"/>
      <protection/>
    </xf>
    <xf numFmtId="0" fontId="14" fillId="0" borderId="54" xfId="44" applyFont="1" applyBorder="1" applyAlignment="1">
      <alignment horizontal="center" vertical="center"/>
      <protection/>
    </xf>
    <xf numFmtId="0" fontId="14" fillId="0" borderId="55" xfId="44" applyFont="1" applyBorder="1" applyAlignment="1">
      <alignment horizontal="center" vertical="center"/>
      <protection/>
    </xf>
    <xf numFmtId="0" fontId="14" fillId="0" borderId="56" xfId="44" applyFont="1" applyFill="1" applyBorder="1" applyAlignment="1">
      <alignment horizontal="center" vertical="center"/>
      <protection/>
    </xf>
    <xf numFmtId="0" fontId="14" fillId="0" borderId="57" xfId="44" applyFont="1" applyFill="1" applyBorder="1" applyAlignment="1">
      <alignment horizontal="center" vertical="center"/>
      <protection/>
    </xf>
    <xf numFmtId="0" fontId="14" fillId="0" borderId="58" xfId="44" applyFont="1" applyBorder="1" applyAlignment="1">
      <alignment horizontal="center" vertical="center"/>
      <protection/>
    </xf>
    <xf numFmtId="0" fontId="14" fillId="0" borderId="54" xfId="44" applyFont="1" applyFill="1" applyBorder="1" applyAlignment="1">
      <alignment horizontal="center" vertical="center"/>
      <protection/>
    </xf>
    <xf numFmtId="0" fontId="14" fillId="0" borderId="55" xfId="44" applyFont="1" applyFill="1" applyBorder="1" applyAlignment="1">
      <alignment horizontal="center" vertical="center"/>
      <protection/>
    </xf>
    <xf numFmtId="0" fontId="14" fillId="0" borderId="58" xfId="44" applyFont="1" applyFill="1" applyBorder="1" applyAlignment="1">
      <alignment horizontal="center" vertical="center"/>
      <protection/>
    </xf>
    <xf numFmtId="0" fontId="14" fillId="0" borderId="57" xfId="44" applyFont="1" applyBorder="1" applyAlignment="1">
      <alignment horizontal="center" vertical="center"/>
      <protection/>
    </xf>
    <xf numFmtId="0" fontId="14" fillId="0" borderId="59" xfId="44" applyFont="1" applyBorder="1" applyAlignment="1">
      <alignment horizontal="center" vertical="center"/>
      <protection/>
    </xf>
    <xf numFmtId="0" fontId="14" fillId="0" borderId="57" xfId="44" applyFont="1" applyFill="1" applyBorder="1" applyAlignment="1">
      <alignment horizontal="left" vertical="center"/>
      <protection/>
    </xf>
    <xf numFmtId="0" fontId="14" fillId="0" borderId="60" xfId="44" applyFont="1" applyFill="1" applyBorder="1" applyAlignment="1">
      <alignment horizontal="center" vertical="center"/>
      <protection/>
    </xf>
    <xf numFmtId="164" fontId="14" fillId="0" borderId="56" xfId="44" applyNumberFormat="1" applyFont="1" applyBorder="1" applyAlignment="1">
      <alignment horizontal="center" vertical="center" wrapText="1"/>
      <protection/>
    </xf>
    <xf numFmtId="164" fontId="14" fillId="0" borderId="55" xfId="44" applyNumberFormat="1" applyFont="1" applyBorder="1" applyAlignment="1">
      <alignment horizontal="center" vertical="center" wrapText="1"/>
      <protection/>
    </xf>
    <xf numFmtId="164" fontId="14" fillId="0" borderId="54" xfId="44" applyNumberFormat="1" applyFont="1" applyBorder="1" applyAlignment="1">
      <alignment horizontal="center" vertical="center" wrapText="1"/>
      <protection/>
    </xf>
    <xf numFmtId="0" fontId="20" fillId="0" borderId="53" xfId="44" applyFont="1" applyBorder="1" applyAlignment="1">
      <alignment horizontal="center" vertical="center"/>
      <protection/>
    </xf>
    <xf numFmtId="0" fontId="1" fillId="0" borderId="55" xfId="44" applyFont="1" applyBorder="1">
      <alignment/>
      <protection/>
    </xf>
    <xf numFmtId="0" fontId="1" fillId="0" borderId="57" xfId="44" applyFont="1" applyBorder="1">
      <alignment/>
      <protection/>
    </xf>
    <xf numFmtId="0" fontId="14" fillId="0" borderId="56" xfId="44" applyFont="1" applyBorder="1" applyAlignment="1">
      <alignment horizontal="center" vertical="center"/>
      <protection/>
    </xf>
    <xf numFmtId="0" fontId="14" fillId="0" borderId="61" xfId="44" applyFont="1" applyFill="1" applyBorder="1" applyAlignment="1">
      <alignment horizontal="center" vertical="center"/>
      <protection/>
    </xf>
    <xf numFmtId="0" fontId="14" fillId="38" borderId="49" xfId="44" applyFont="1" applyFill="1" applyBorder="1" applyAlignment="1">
      <alignment horizontal="center" vertical="center"/>
      <protection/>
    </xf>
    <xf numFmtId="164" fontId="13" fillId="0" borderId="42" xfId="44" applyNumberFormat="1" applyFont="1" applyBorder="1" applyAlignment="1">
      <alignment horizontal="center" vertical="center"/>
      <protection/>
    </xf>
    <xf numFmtId="164" fontId="17" fillId="0" borderId="15" xfId="44" applyNumberFormat="1" applyFont="1" applyBorder="1" applyAlignment="1">
      <alignment horizontal="center" vertical="center"/>
      <protection/>
    </xf>
    <xf numFmtId="0" fontId="14" fillId="0" borderId="28" xfId="44" applyFont="1" applyFill="1" applyBorder="1" applyAlignment="1">
      <alignment horizontal="center" vertical="center"/>
      <protection/>
    </xf>
    <xf numFmtId="0" fontId="63" fillId="0" borderId="32" xfId="44" applyFont="1" applyFill="1" applyBorder="1" applyAlignment="1">
      <alignment horizontal="center" vertical="center"/>
      <protection/>
    </xf>
    <xf numFmtId="0" fontId="63" fillId="0" borderId="29" xfId="44" applyFont="1" applyFill="1" applyBorder="1" applyAlignment="1">
      <alignment horizontal="center" vertical="center"/>
      <protection/>
    </xf>
    <xf numFmtId="0" fontId="64" fillId="0" borderId="23" xfId="44" applyFont="1" applyFill="1" applyBorder="1" applyAlignment="1">
      <alignment horizontal="center" vertical="center"/>
      <protection/>
    </xf>
    <xf numFmtId="0" fontId="18" fillId="0" borderId="32" xfId="44" applyFont="1" applyFill="1" applyBorder="1" applyAlignment="1">
      <alignment horizontal="center" vertical="center"/>
      <protection/>
    </xf>
    <xf numFmtId="0" fontId="18" fillId="0" borderId="28" xfId="44" applyFont="1" applyFill="1" applyBorder="1" applyAlignment="1">
      <alignment horizontal="center"/>
      <protection/>
    </xf>
    <xf numFmtId="0" fontId="18" fillId="0" borderId="25" xfId="44" applyFont="1" applyFill="1" applyBorder="1" applyAlignment="1">
      <alignment horizontal="center" vertical="center"/>
      <protection/>
    </xf>
    <xf numFmtId="0" fontId="18" fillId="0" borderId="27" xfId="44" applyFont="1" applyFill="1" applyBorder="1" applyAlignment="1">
      <alignment horizontal="center" vertical="center"/>
      <protection/>
    </xf>
    <xf numFmtId="0" fontId="18" fillId="0" borderId="18" xfId="44" applyFont="1" applyFill="1" applyBorder="1" applyAlignment="1">
      <alignment horizontal="center" vertical="center"/>
      <protection/>
    </xf>
    <xf numFmtId="0" fontId="20" fillId="0" borderId="26" xfId="44" applyFont="1" applyFill="1" applyBorder="1" applyAlignment="1">
      <alignment horizontal="center" vertical="center"/>
      <protection/>
    </xf>
    <xf numFmtId="0" fontId="65" fillId="0" borderId="29" xfId="44" applyFont="1" applyFill="1" applyBorder="1" applyAlignment="1">
      <alignment horizontal="center" vertical="center"/>
      <protection/>
    </xf>
    <xf numFmtId="0" fontId="65" fillId="0" borderId="24" xfId="44" applyFont="1" applyFill="1" applyBorder="1" applyAlignment="1">
      <alignment horizontal="center" vertical="center"/>
      <protection/>
    </xf>
    <xf numFmtId="164" fontId="17" fillId="0" borderId="41" xfId="44" applyNumberFormat="1" applyFont="1" applyBorder="1" applyAlignment="1">
      <alignment horizontal="center" vertical="center"/>
      <protection/>
    </xf>
    <xf numFmtId="164" fontId="17" fillId="0" borderId="51" xfId="44" applyNumberFormat="1" applyFont="1" applyBorder="1" applyAlignment="1">
      <alignment horizontal="center" vertical="center"/>
      <protection/>
    </xf>
    <xf numFmtId="0" fontId="24" fillId="0" borderId="0" xfId="44" applyFont="1" applyBorder="1" applyAlignment="1">
      <alignment wrapText="1"/>
      <protection/>
    </xf>
    <xf numFmtId="49" fontId="6" fillId="0" borderId="0" xfId="44" applyNumberFormat="1" applyFont="1" applyBorder="1" applyAlignment="1">
      <alignment horizontal="left"/>
      <protection/>
    </xf>
    <xf numFmtId="49" fontId="2" fillId="0" borderId="0" xfId="44" applyNumberFormat="1" applyFont="1" applyFill="1" applyBorder="1" applyAlignment="1">
      <alignment horizontal="center"/>
      <protection/>
    </xf>
    <xf numFmtId="49" fontId="5" fillId="0" borderId="0" xfId="44" applyNumberFormat="1" applyFont="1" applyBorder="1" applyAlignment="1">
      <alignment horizontal="left"/>
      <protection/>
    </xf>
    <xf numFmtId="0" fontId="10" fillId="0" borderId="0" xfId="44" applyFont="1" applyBorder="1" applyAlignment="1">
      <alignment horizontal="center" vertical="center" wrapText="1"/>
      <protection/>
    </xf>
    <xf numFmtId="0" fontId="12" fillId="0" borderId="42" xfId="44" applyFont="1" applyBorder="1" applyAlignment="1">
      <alignment horizontal="center" vertical="center"/>
      <protection/>
    </xf>
    <xf numFmtId="0" fontId="28" fillId="41" borderId="62" xfId="0" applyFont="1" applyFill="1" applyBorder="1" applyAlignment="1">
      <alignment horizontal="center" vertical="center" wrapText="1"/>
    </xf>
    <xf numFmtId="0" fontId="28" fillId="41" borderId="63" xfId="0" applyFont="1" applyFill="1" applyBorder="1" applyAlignment="1">
      <alignment horizontal="center" vertical="center" wrapText="1"/>
    </xf>
    <xf numFmtId="0" fontId="28" fillId="41" borderId="64" xfId="0" applyFont="1" applyFill="1" applyBorder="1" applyAlignment="1">
      <alignment horizontal="center" vertical="center" wrapText="1"/>
    </xf>
    <xf numFmtId="0" fontId="11" fillId="0" borderId="65" xfId="44" applyFont="1" applyBorder="1" applyAlignment="1">
      <alignment horizontal="center" vertical="center"/>
      <protection/>
    </xf>
    <xf numFmtId="0" fontId="12" fillId="0" borderId="0" xfId="44" applyFont="1" applyBorder="1" applyAlignment="1">
      <alignment horizontal="center" vertical="center"/>
      <protection/>
    </xf>
    <xf numFmtId="0" fontId="11" fillId="0" borderId="66" xfId="44" applyFont="1" applyFill="1" applyBorder="1" applyAlignment="1">
      <alignment horizontal="left" vertical="center"/>
      <protection/>
    </xf>
    <xf numFmtId="0" fontId="11" fillId="0" borderId="44" xfId="44" applyFont="1" applyFill="1" applyBorder="1" applyAlignment="1">
      <alignment horizontal="left" vertical="center"/>
      <protection/>
    </xf>
    <xf numFmtId="0" fontId="11" fillId="0" borderId="67" xfId="44" applyFont="1" applyBorder="1" applyAlignment="1">
      <alignment horizontal="center" vertical="center" textRotation="90"/>
      <protection/>
    </xf>
    <xf numFmtId="0" fontId="11" fillId="0" borderId="20" xfId="44" applyFont="1" applyBorder="1" applyAlignment="1">
      <alignment horizontal="center" vertical="center"/>
      <protection/>
    </xf>
    <xf numFmtId="0" fontId="12" fillId="0" borderId="68" xfId="44" applyFont="1" applyBorder="1" applyAlignment="1">
      <alignment horizontal="center" vertical="center"/>
      <protection/>
    </xf>
    <xf numFmtId="0" fontId="11" fillId="0" borderId="12" xfId="44" applyFont="1" applyBorder="1" applyAlignment="1">
      <alignment horizontal="center" vertical="center"/>
      <protection/>
    </xf>
    <xf numFmtId="0" fontId="12" fillId="0" borderId="15" xfId="44" applyFont="1" applyBorder="1" applyAlignment="1">
      <alignment horizontal="center" vertical="center" wrapText="1"/>
      <protection/>
    </xf>
    <xf numFmtId="0" fontId="11" fillId="0" borderId="69" xfId="44" applyFont="1" applyBorder="1" applyAlignment="1">
      <alignment horizontal="center" vertical="center" textRotation="90"/>
      <protection/>
    </xf>
    <xf numFmtId="0" fontId="8" fillId="0" borderId="66" xfId="44" applyFont="1" applyBorder="1" applyAlignment="1">
      <alignment horizontal="left" vertical="center"/>
      <protection/>
    </xf>
    <xf numFmtId="0" fontId="11" fillId="0" borderId="43" xfId="44" applyFont="1" applyBorder="1" applyAlignment="1">
      <alignment horizontal="left" vertical="center"/>
      <protection/>
    </xf>
    <xf numFmtId="0" fontId="17" fillId="0" borderId="42" xfId="44" applyFont="1" applyBorder="1" applyAlignment="1">
      <alignment horizontal="center" vertical="center"/>
      <protection/>
    </xf>
    <xf numFmtId="0" fontId="14" fillId="0" borderId="42" xfId="44" applyFont="1" applyBorder="1" applyAlignment="1">
      <alignment horizontal="center" vertical="center" wrapText="1"/>
      <protection/>
    </xf>
    <xf numFmtId="0" fontId="14" fillId="0" borderId="17" xfId="44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14" fillId="0" borderId="17" xfId="44" applyFont="1" applyFill="1" applyBorder="1" applyAlignment="1">
      <alignment horizontal="center" vertical="center" wrapText="1"/>
      <protection/>
    </xf>
    <xf numFmtId="0" fontId="22" fillId="0" borderId="42" xfId="44" applyFont="1" applyBorder="1" applyAlignment="1">
      <alignment horizontal="center" vertical="center" wrapText="1"/>
      <protection/>
    </xf>
    <xf numFmtId="0" fontId="14" fillId="0" borderId="42" xfId="44" applyFont="1" applyBorder="1" applyAlignment="1">
      <alignment horizontal="center" vertical="center"/>
      <protection/>
    </xf>
    <xf numFmtId="0" fontId="14" fillId="0" borderId="70" xfId="44" applyFont="1" applyBorder="1" applyAlignment="1">
      <alignment horizontal="left" vertical="center" wrapText="1"/>
      <protection/>
    </xf>
    <xf numFmtId="0" fontId="22" fillId="0" borderId="42" xfId="44" applyFont="1" applyBorder="1" applyAlignment="1">
      <alignment horizontal="center" vertical="center"/>
      <protection/>
    </xf>
    <xf numFmtId="0" fontId="14" fillId="0" borderId="66" xfId="44" applyFont="1" applyBorder="1" applyAlignment="1">
      <alignment wrapText="1"/>
      <protection/>
    </xf>
    <xf numFmtId="0" fontId="11" fillId="42" borderId="66" xfId="44" applyFont="1" applyFill="1" applyBorder="1" applyAlignment="1">
      <alignment horizontal="left" vertical="center"/>
      <protection/>
    </xf>
    <xf numFmtId="0" fontId="11" fillId="42" borderId="13" xfId="44" applyFont="1" applyFill="1" applyBorder="1" applyAlignment="1">
      <alignment horizontal="left" vertical="center"/>
      <protection/>
    </xf>
    <xf numFmtId="0" fontId="11" fillId="42" borderId="16" xfId="44" applyFont="1" applyFill="1" applyBorder="1" applyAlignment="1">
      <alignment horizontal="left" vertical="center"/>
      <protection/>
    </xf>
    <xf numFmtId="0" fontId="11" fillId="42" borderId="44" xfId="44" applyFont="1" applyFill="1" applyBorder="1" applyAlignment="1">
      <alignment horizontal="center" vertical="center"/>
      <protection/>
    </xf>
    <xf numFmtId="0" fontId="11" fillId="42" borderId="13" xfId="44" applyFont="1" applyFill="1" applyBorder="1" applyAlignment="1">
      <alignment horizontal="center" vertical="center"/>
      <protection/>
    </xf>
    <xf numFmtId="0" fontId="11" fillId="42" borderId="16" xfId="44" applyFont="1" applyFill="1" applyBorder="1" applyAlignment="1">
      <alignment horizontal="center" vertical="center"/>
      <protection/>
    </xf>
    <xf numFmtId="0" fontId="11" fillId="42" borderId="42" xfId="44" applyFont="1" applyFill="1" applyBorder="1" applyAlignment="1">
      <alignment horizontal="center" vertical="center"/>
      <protection/>
    </xf>
    <xf numFmtId="0" fontId="8" fillId="0" borderId="66" xfId="44" applyFont="1" applyBorder="1" applyAlignment="1">
      <alignment horizontal="center" vertical="center"/>
      <protection/>
    </xf>
    <xf numFmtId="0" fontId="8" fillId="0" borderId="71" xfId="44" applyFont="1" applyBorder="1" applyAlignment="1">
      <alignment horizontal="center" vertical="center"/>
      <protection/>
    </xf>
    <xf numFmtId="0" fontId="8" fillId="0" borderId="72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center"/>
      <protection/>
    </xf>
    <xf numFmtId="0" fontId="4" fillId="0" borderId="20" xfId="44" applyFont="1" applyBorder="1" applyAlignment="1">
      <alignment horizontal="center" wrapText="1"/>
      <protection/>
    </xf>
    <xf numFmtId="0" fontId="4" fillId="0" borderId="27" xfId="44" applyFont="1" applyBorder="1" applyAlignment="1">
      <alignment horizontal="center" wrapText="1"/>
      <protection/>
    </xf>
    <xf numFmtId="0" fontId="4" fillId="0" borderId="21" xfId="44" applyFont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8"/>
  <sheetViews>
    <sheetView tabSelected="1" zoomScale="90" zoomScaleNormal="90" zoomScaleSheetLayoutView="30" zoomScalePageLayoutView="0" workbookViewId="0" topLeftCell="A1">
      <pane ySplit="10" topLeftCell="A79" activePane="bottomLeft" state="frozen"/>
      <selection pane="topLeft" activeCell="A1" sqref="A1"/>
      <selection pane="bottomLeft" activeCell="AE90" sqref="AE90"/>
    </sheetView>
  </sheetViews>
  <sheetFormatPr defaultColWidth="9.421875" defaultRowHeight="12.75"/>
  <cols>
    <col min="1" max="1" width="3.57421875" style="1" customWidth="1"/>
    <col min="2" max="2" width="47.7109375" style="1" customWidth="1"/>
    <col min="3" max="3" width="4.140625" style="1" customWidth="1"/>
    <col min="4" max="4" width="6.140625" style="1" customWidth="1"/>
    <col min="5" max="7" width="3.8515625" style="1" customWidth="1"/>
    <col min="8" max="8" width="5.00390625" style="1" customWidth="1"/>
    <col min="9" max="10" width="4.57421875" style="1" customWidth="1"/>
    <col min="11" max="12" width="3.421875" style="1" customWidth="1"/>
    <col min="13" max="13" width="4.00390625" style="1" customWidth="1"/>
    <col min="14" max="16" width="3.8515625" style="1" customWidth="1"/>
    <col min="17" max="17" width="3.7109375" style="1" customWidth="1"/>
    <col min="18" max="19" width="3.421875" style="1" customWidth="1"/>
    <col min="20" max="20" width="3.7109375" style="1" customWidth="1"/>
    <col min="21" max="23" width="4.00390625" style="1" customWidth="1"/>
    <col min="24" max="24" width="3.57421875" style="1" customWidth="1"/>
    <col min="25" max="26" width="3.421875" style="1" customWidth="1"/>
    <col min="27" max="27" width="4.00390625" style="1" customWidth="1"/>
    <col min="28" max="30" width="4.140625" style="1" customWidth="1"/>
    <col min="31" max="33" width="3.421875" style="1" customWidth="1"/>
    <col min="34" max="34" width="3.7109375" style="1" customWidth="1"/>
    <col min="35" max="37" width="4.421875" style="1" customWidth="1"/>
    <col min="38" max="38" width="3.57421875" style="1" customWidth="1"/>
    <col min="39" max="40" width="3.421875" style="1" customWidth="1"/>
    <col min="41" max="41" width="4.28125" style="1" customWidth="1"/>
    <col min="42" max="44" width="4.421875" style="1" customWidth="1"/>
    <col min="45" max="45" width="4.00390625" style="1" customWidth="1"/>
    <col min="46" max="49" width="3.421875" style="1" customWidth="1"/>
    <col min="50" max="50" width="4.140625" style="1" bestFit="1" customWidth="1"/>
    <col min="51" max="51" width="6.00390625" style="1" customWidth="1"/>
    <col min="52" max="52" width="0.71875" style="1" customWidth="1"/>
    <col min="53" max="16384" width="9.421875" style="1" customWidth="1"/>
  </cols>
  <sheetData>
    <row r="1" spans="2:51" ht="15.75">
      <c r="B1" s="344" t="s">
        <v>111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2"/>
      <c r="W1" s="2"/>
      <c r="X1" s="3"/>
      <c r="Y1" s="3"/>
      <c r="Z1" s="3"/>
      <c r="AA1" s="3"/>
      <c r="AB1" s="3"/>
      <c r="AC1" s="3"/>
      <c r="AD1" s="3"/>
      <c r="AE1" s="3"/>
      <c r="AI1" s="383" t="s">
        <v>114</v>
      </c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</row>
    <row r="2" spans="1:52" ht="15">
      <c r="A2" s="4"/>
      <c r="B2" s="5" t="s">
        <v>0</v>
      </c>
      <c r="C2" s="343" t="s">
        <v>1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</row>
    <row r="3" spans="1:52" ht="15.75" customHeight="1">
      <c r="A3" s="7"/>
      <c r="B3" s="5" t="s">
        <v>2</v>
      </c>
      <c r="C3" s="345" t="s">
        <v>113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5.75" customHeight="1">
      <c r="A4" s="7"/>
      <c r="B4" s="5" t="s">
        <v>3</v>
      </c>
      <c r="C4" s="343" t="s">
        <v>112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5">
      <c r="A5" s="4"/>
      <c r="B5" s="5" t="s">
        <v>4</v>
      </c>
      <c r="C5" s="343" t="s">
        <v>5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9"/>
      <c r="S5" s="9"/>
      <c r="T5" s="9"/>
      <c r="U5" s="9"/>
      <c r="V5" s="9"/>
      <c r="W5" s="9"/>
      <c r="X5" s="9"/>
      <c r="Y5" s="8"/>
      <c r="Z5" s="8"/>
      <c r="AA5" s="8"/>
      <c r="AB5" s="8"/>
      <c r="AC5" s="8"/>
      <c r="AD5" s="8"/>
      <c r="AE5" s="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4"/>
    </row>
    <row r="6" spans="1:52" ht="18" customHeight="1">
      <c r="A6" s="4"/>
      <c r="B6" s="10" t="s">
        <v>6</v>
      </c>
      <c r="C6" s="343" t="s">
        <v>7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11"/>
      <c r="Z6" s="11"/>
      <c r="AA6" s="11"/>
      <c r="AB6" s="11"/>
      <c r="AC6" s="11"/>
      <c r="AD6" s="11"/>
      <c r="AE6" s="11"/>
      <c r="AF6" s="12"/>
      <c r="AG6" s="12"/>
      <c r="AH6" s="12"/>
      <c r="AI6" s="12"/>
      <c r="AJ6" s="12"/>
      <c r="AK6" s="12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12"/>
    </row>
    <row r="7" spans="1:52" ht="11.25" customHeight="1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8.75" customHeight="1">
      <c r="A8" s="358" t="s">
        <v>8</v>
      </c>
      <c r="B8" s="359" t="s">
        <v>9</v>
      </c>
      <c r="C8" s="360" t="s">
        <v>10</v>
      </c>
      <c r="D8" s="351" t="s">
        <v>11</v>
      </c>
      <c r="E8" s="351"/>
      <c r="F8" s="351"/>
      <c r="G8" s="351"/>
      <c r="H8" s="351"/>
      <c r="I8" s="351"/>
      <c r="J8" s="347" t="s">
        <v>12</v>
      </c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 t="s">
        <v>13</v>
      </c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 t="s">
        <v>14</v>
      </c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14"/>
    </row>
    <row r="9" spans="1:52" ht="18">
      <c r="A9" s="358"/>
      <c r="B9" s="359"/>
      <c r="C9" s="360"/>
      <c r="D9" s="355" t="s">
        <v>15</v>
      </c>
      <c r="E9" s="356" t="s">
        <v>16</v>
      </c>
      <c r="F9" s="356"/>
      <c r="G9" s="356"/>
      <c r="H9" s="356"/>
      <c r="I9" s="356"/>
      <c r="J9" s="357">
        <v>1</v>
      </c>
      <c r="K9" s="357"/>
      <c r="L9" s="357"/>
      <c r="M9" s="357"/>
      <c r="N9" s="357"/>
      <c r="O9" s="357"/>
      <c r="P9" s="357"/>
      <c r="Q9" s="357">
        <v>2</v>
      </c>
      <c r="R9" s="357"/>
      <c r="S9" s="357"/>
      <c r="T9" s="357"/>
      <c r="U9" s="357"/>
      <c r="V9" s="357"/>
      <c r="W9" s="357"/>
      <c r="X9" s="352">
        <v>3</v>
      </c>
      <c r="Y9" s="352"/>
      <c r="Z9" s="352"/>
      <c r="AA9" s="352"/>
      <c r="AB9" s="352"/>
      <c r="AC9" s="352"/>
      <c r="AD9" s="352"/>
      <c r="AE9" s="347">
        <v>4</v>
      </c>
      <c r="AF9" s="347"/>
      <c r="AG9" s="347"/>
      <c r="AH9" s="347"/>
      <c r="AI9" s="347"/>
      <c r="AJ9" s="347"/>
      <c r="AK9" s="347"/>
      <c r="AL9" s="347">
        <v>5</v>
      </c>
      <c r="AM9" s="347"/>
      <c r="AN9" s="347"/>
      <c r="AO9" s="347"/>
      <c r="AP9" s="347"/>
      <c r="AQ9" s="347"/>
      <c r="AR9" s="347"/>
      <c r="AS9" s="347">
        <v>6</v>
      </c>
      <c r="AT9" s="347"/>
      <c r="AU9" s="347"/>
      <c r="AV9" s="347"/>
      <c r="AW9" s="347"/>
      <c r="AX9" s="347"/>
      <c r="AY9" s="347"/>
      <c r="AZ9" s="14"/>
    </row>
    <row r="10" spans="1:52" ht="64.5" customHeight="1" thickBot="1">
      <c r="A10" s="358"/>
      <c r="B10" s="359"/>
      <c r="C10" s="360"/>
      <c r="D10" s="355"/>
      <c r="E10" s="15" t="s">
        <v>17</v>
      </c>
      <c r="F10" s="16" t="s">
        <v>18</v>
      </c>
      <c r="G10" s="16" t="s">
        <v>19</v>
      </c>
      <c r="H10" s="16" t="s">
        <v>20</v>
      </c>
      <c r="I10" s="17" t="s">
        <v>21</v>
      </c>
      <c r="J10" s="18" t="s">
        <v>17</v>
      </c>
      <c r="K10" s="19" t="s">
        <v>18</v>
      </c>
      <c r="L10" s="20" t="s">
        <v>19</v>
      </c>
      <c r="M10" s="20" t="s">
        <v>20</v>
      </c>
      <c r="N10" s="21" t="s">
        <v>21</v>
      </c>
      <c r="O10" s="22" t="s">
        <v>22</v>
      </c>
      <c r="P10" s="23" t="s">
        <v>10</v>
      </c>
      <c r="Q10" s="18" t="s">
        <v>17</v>
      </c>
      <c r="R10" s="19" t="s">
        <v>18</v>
      </c>
      <c r="S10" s="20" t="s">
        <v>19</v>
      </c>
      <c r="T10" s="20" t="s">
        <v>20</v>
      </c>
      <c r="U10" s="21" t="s">
        <v>21</v>
      </c>
      <c r="V10" s="22" t="s">
        <v>22</v>
      </c>
      <c r="W10" s="24" t="s">
        <v>10</v>
      </c>
      <c r="X10" s="18" t="s">
        <v>17</v>
      </c>
      <c r="Y10" s="19" t="s">
        <v>18</v>
      </c>
      <c r="Z10" s="20" t="s">
        <v>19</v>
      </c>
      <c r="AA10" s="20" t="s">
        <v>20</v>
      </c>
      <c r="AB10" s="21" t="s">
        <v>21</v>
      </c>
      <c r="AC10" s="22" t="s">
        <v>22</v>
      </c>
      <c r="AD10" s="24" t="s">
        <v>10</v>
      </c>
      <c r="AE10" s="18" t="s">
        <v>17</v>
      </c>
      <c r="AF10" s="20" t="s">
        <v>18</v>
      </c>
      <c r="AG10" s="20" t="s">
        <v>19</v>
      </c>
      <c r="AH10" s="20" t="s">
        <v>20</v>
      </c>
      <c r="AI10" s="25" t="s">
        <v>21</v>
      </c>
      <c r="AJ10" s="22" t="s">
        <v>22</v>
      </c>
      <c r="AK10" s="24" t="s">
        <v>10</v>
      </c>
      <c r="AL10" s="18" t="s">
        <v>17</v>
      </c>
      <c r="AM10" s="20" t="s">
        <v>18</v>
      </c>
      <c r="AN10" s="20" t="s">
        <v>19</v>
      </c>
      <c r="AO10" s="20" t="s">
        <v>20</v>
      </c>
      <c r="AP10" s="25" t="s">
        <v>21</v>
      </c>
      <c r="AQ10" s="22" t="s">
        <v>22</v>
      </c>
      <c r="AR10" s="26" t="s">
        <v>10</v>
      </c>
      <c r="AS10" s="18" t="s">
        <v>17</v>
      </c>
      <c r="AT10" s="20" t="s">
        <v>18</v>
      </c>
      <c r="AU10" s="20" t="s">
        <v>19</v>
      </c>
      <c r="AV10" s="20" t="s">
        <v>20</v>
      </c>
      <c r="AW10" s="25" t="s">
        <v>21</v>
      </c>
      <c r="AX10" s="22" t="s">
        <v>22</v>
      </c>
      <c r="AY10" s="24" t="s">
        <v>10</v>
      </c>
      <c r="AZ10" s="27"/>
    </row>
    <row r="11" spans="1:52" ht="14.25" customHeight="1">
      <c r="A11" s="348" t="s">
        <v>23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50"/>
      <c r="AZ11" s="27"/>
    </row>
    <row r="12" spans="1:52" ht="14.25">
      <c r="A12" s="28"/>
      <c r="B12" s="300" t="s">
        <v>24</v>
      </c>
      <c r="C12" s="301"/>
      <c r="D12" s="299"/>
      <c r="E12" s="28"/>
      <c r="F12" s="28"/>
      <c r="G12" s="28"/>
      <c r="H12" s="28"/>
      <c r="I12" s="300"/>
      <c r="J12" s="299"/>
      <c r="K12" s="28"/>
      <c r="L12" s="28"/>
      <c r="M12" s="28"/>
      <c r="N12" s="28"/>
      <c r="O12" s="28"/>
      <c r="P12" s="302"/>
      <c r="Q12" s="303"/>
      <c r="R12" s="28"/>
      <c r="S12" s="28"/>
      <c r="T12" s="28"/>
      <c r="U12" s="28"/>
      <c r="V12" s="28"/>
      <c r="W12" s="302"/>
      <c r="X12" s="303"/>
      <c r="Y12" s="28"/>
      <c r="Z12" s="28"/>
      <c r="AA12" s="28"/>
      <c r="AB12" s="28"/>
      <c r="AC12" s="28"/>
      <c r="AD12" s="302"/>
      <c r="AE12" s="303"/>
      <c r="AF12" s="28"/>
      <c r="AG12" s="28"/>
      <c r="AH12" s="28"/>
      <c r="AI12" s="28"/>
      <c r="AJ12" s="28"/>
      <c r="AK12" s="302"/>
      <c r="AL12" s="303"/>
      <c r="AM12" s="28"/>
      <c r="AN12" s="28"/>
      <c r="AO12" s="28"/>
      <c r="AP12" s="28"/>
      <c r="AQ12" s="28"/>
      <c r="AR12" s="302"/>
      <c r="AS12" s="303"/>
      <c r="AT12" s="28"/>
      <c r="AU12" s="28"/>
      <c r="AV12" s="28"/>
      <c r="AW12" s="28"/>
      <c r="AX12" s="28"/>
      <c r="AY12" s="300"/>
      <c r="AZ12" s="27"/>
    </row>
    <row r="13" spans="1:51" ht="16.5">
      <c r="A13" s="29">
        <v>1</v>
      </c>
      <c r="B13" s="30" t="s">
        <v>25</v>
      </c>
      <c r="C13" s="268">
        <f>SUM(P13,W13,AD13,AK13,AR13,AY13)</f>
        <v>6</v>
      </c>
      <c r="D13" s="254">
        <f>SUM(E13:I13)</f>
        <v>60</v>
      </c>
      <c r="E13" s="255">
        <f>SUM(J13,Q13,X13,AE13,AL13,AS13)</f>
        <v>30</v>
      </c>
      <c r="F13" s="256">
        <f>SUM(K13,R13,Y13,AF13,AM13,AT13)</f>
        <v>0</v>
      </c>
      <c r="G13" s="256">
        <f>SUM(L13,S13,Z13,AG13,AN13,AU13)</f>
        <v>0</v>
      </c>
      <c r="H13" s="256">
        <f>SUM(M13,T13,AA13,AH13,AO13,AV13)</f>
        <v>30</v>
      </c>
      <c r="I13" s="256">
        <f>SUM(N13+U13+AB13+AI13+AP13+AW13)</f>
        <v>0</v>
      </c>
      <c r="J13" s="34">
        <v>30</v>
      </c>
      <c r="K13" s="32"/>
      <c r="L13" s="33"/>
      <c r="M13" s="33">
        <v>30</v>
      </c>
      <c r="N13" s="35"/>
      <c r="O13" s="36" t="s">
        <v>26</v>
      </c>
      <c r="P13" s="37">
        <v>6</v>
      </c>
      <c r="Q13" s="34"/>
      <c r="R13" s="32"/>
      <c r="S13" s="33"/>
      <c r="T13" s="33"/>
      <c r="U13" s="32"/>
      <c r="V13" s="31"/>
      <c r="W13" s="38"/>
      <c r="X13" s="31"/>
      <c r="Y13" s="32"/>
      <c r="Z13" s="33"/>
      <c r="AA13" s="33"/>
      <c r="AB13" s="32"/>
      <c r="AC13" s="32"/>
      <c r="AD13" s="39"/>
      <c r="AE13" s="34"/>
      <c r="AF13" s="32"/>
      <c r="AG13" s="33"/>
      <c r="AH13" s="33"/>
      <c r="AI13" s="40"/>
      <c r="AJ13" s="41"/>
      <c r="AK13" s="42"/>
      <c r="AL13" s="43"/>
      <c r="AM13" s="35"/>
      <c r="AN13" s="35"/>
      <c r="AO13" s="35"/>
      <c r="AP13" s="40"/>
      <c r="AQ13" s="40"/>
      <c r="AR13" s="43"/>
      <c r="AS13" s="44"/>
      <c r="AT13" s="35"/>
      <c r="AU13" s="35"/>
      <c r="AV13" s="35"/>
      <c r="AW13" s="35"/>
      <c r="AX13" s="35"/>
      <c r="AY13" s="42"/>
    </row>
    <row r="14" spans="1:51" ht="16.5">
      <c r="A14" s="45">
        <v>2</v>
      </c>
      <c r="B14" s="30" t="s">
        <v>27</v>
      </c>
      <c r="C14" s="268">
        <f aca="true" t="shared" si="0" ref="C14:C42">SUM(P14,W14,AD14,AK14,AR14,AY14)</f>
        <v>1</v>
      </c>
      <c r="D14" s="254">
        <f>SUM(E14:I14)</f>
        <v>15</v>
      </c>
      <c r="E14" s="255">
        <f aca="true" t="shared" si="1" ref="E14:E42">SUM(J14,Q14,X14,AE14,AL14,AS14)</f>
        <v>15</v>
      </c>
      <c r="F14" s="256">
        <f aca="true" t="shared" si="2" ref="F14:F42">SUM(K14,R14,Y14,AF14,AM14,AT14)</f>
        <v>0</v>
      </c>
      <c r="G14" s="256">
        <f aca="true" t="shared" si="3" ref="G14:G42">SUM(L14,S14,Z14,AG14,AN14,AU14)</f>
        <v>0</v>
      </c>
      <c r="H14" s="256">
        <f aca="true" t="shared" si="4" ref="H14:H42">SUM(M14,T14,AA14,AH14,AO14,AV14)</f>
        <v>0</v>
      </c>
      <c r="I14" s="256">
        <f aca="true" t="shared" si="5" ref="I14:I42">SUM(N14+U14+AB14+AI14+AP14+AW14)</f>
        <v>0</v>
      </c>
      <c r="J14" s="34">
        <v>15</v>
      </c>
      <c r="K14" s="32"/>
      <c r="L14" s="33"/>
      <c r="M14" s="33"/>
      <c r="N14" s="35"/>
      <c r="O14" s="36" t="s">
        <v>28</v>
      </c>
      <c r="P14" s="46">
        <v>1</v>
      </c>
      <c r="Q14" s="47"/>
      <c r="R14" s="32"/>
      <c r="S14" s="33"/>
      <c r="T14" s="33"/>
      <c r="U14" s="32"/>
      <c r="V14" s="31"/>
      <c r="W14" s="48"/>
      <c r="X14" s="49"/>
      <c r="Y14" s="50"/>
      <c r="Z14" s="50"/>
      <c r="AA14" s="50"/>
      <c r="AB14" s="51"/>
      <c r="AC14" s="51"/>
      <c r="AD14" s="49"/>
      <c r="AE14" s="47"/>
      <c r="AF14" s="50"/>
      <c r="AG14" s="50"/>
      <c r="AH14" s="50"/>
      <c r="AI14" s="36"/>
      <c r="AJ14" s="52"/>
      <c r="AK14" s="46"/>
      <c r="AL14" s="43"/>
      <c r="AM14" s="35"/>
      <c r="AN14" s="35"/>
      <c r="AO14" s="35"/>
      <c r="AP14" s="36"/>
      <c r="AQ14" s="36"/>
      <c r="AR14" s="43"/>
      <c r="AS14" s="44"/>
      <c r="AT14" s="35"/>
      <c r="AU14" s="35"/>
      <c r="AV14" s="35"/>
      <c r="AW14" s="35"/>
      <c r="AX14" s="35"/>
      <c r="AY14" s="46"/>
    </row>
    <row r="15" spans="1:52" ht="16.5">
      <c r="A15" s="29">
        <v>3</v>
      </c>
      <c r="B15" s="30" t="s">
        <v>29</v>
      </c>
      <c r="C15" s="268">
        <f t="shared" si="0"/>
        <v>6</v>
      </c>
      <c r="D15" s="254">
        <f>SUM(E15:I15)</f>
        <v>45</v>
      </c>
      <c r="E15" s="255">
        <f t="shared" si="1"/>
        <v>15</v>
      </c>
      <c r="F15" s="256">
        <f t="shared" si="2"/>
        <v>0</v>
      </c>
      <c r="G15" s="256">
        <f t="shared" si="3"/>
        <v>0</v>
      </c>
      <c r="H15" s="256">
        <f t="shared" si="4"/>
        <v>30</v>
      </c>
      <c r="I15" s="256">
        <f t="shared" si="5"/>
        <v>0</v>
      </c>
      <c r="J15" s="53">
        <v>15</v>
      </c>
      <c r="K15" s="54"/>
      <c r="L15" s="55"/>
      <c r="M15" s="55">
        <v>30</v>
      </c>
      <c r="N15" s="56"/>
      <c r="O15" s="57" t="s">
        <v>26</v>
      </c>
      <c r="P15" s="37">
        <v>6</v>
      </c>
      <c r="Q15" s="58"/>
      <c r="R15" s="59"/>
      <c r="S15" s="59"/>
      <c r="T15" s="59"/>
      <c r="U15" s="59"/>
      <c r="V15" s="60"/>
      <c r="W15" s="61"/>
      <c r="X15" s="43"/>
      <c r="Y15" s="35"/>
      <c r="Z15" s="35"/>
      <c r="AA15" s="35"/>
      <c r="AB15" s="36"/>
      <c r="AC15" s="36"/>
      <c r="AD15" s="43"/>
      <c r="AE15" s="44"/>
      <c r="AF15" s="35"/>
      <c r="AG15" s="35"/>
      <c r="AH15" s="35"/>
      <c r="AI15" s="36"/>
      <c r="AJ15" s="52"/>
      <c r="AK15" s="46"/>
      <c r="AL15" s="43"/>
      <c r="AM15" s="35"/>
      <c r="AN15" s="35"/>
      <c r="AO15" s="35"/>
      <c r="AP15" s="36"/>
      <c r="AQ15" s="36"/>
      <c r="AR15" s="43"/>
      <c r="AS15" s="44"/>
      <c r="AT15" s="35"/>
      <c r="AU15" s="35"/>
      <c r="AV15" s="35"/>
      <c r="AW15" s="35"/>
      <c r="AX15" s="35"/>
      <c r="AY15" s="46"/>
      <c r="AZ15" s="27"/>
    </row>
    <row r="16" spans="1:52" ht="16.5">
      <c r="A16" s="29">
        <v>4</v>
      </c>
      <c r="B16" s="62" t="s">
        <v>30</v>
      </c>
      <c r="C16" s="280">
        <f t="shared" si="0"/>
        <v>5</v>
      </c>
      <c r="D16" s="254">
        <f>SUM(E16:I16)</f>
        <v>30</v>
      </c>
      <c r="E16" s="255">
        <f t="shared" si="1"/>
        <v>0</v>
      </c>
      <c r="F16" s="256">
        <f t="shared" si="2"/>
        <v>0</v>
      </c>
      <c r="G16" s="256">
        <f t="shared" si="3"/>
        <v>30</v>
      </c>
      <c r="H16" s="256">
        <f t="shared" si="4"/>
        <v>0</v>
      </c>
      <c r="I16" s="256">
        <f t="shared" si="5"/>
        <v>0</v>
      </c>
      <c r="J16" s="58"/>
      <c r="K16" s="56"/>
      <c r="L16" s="56">
        <v>30</v>
      </c>
      <c r="M16" s="56"/>
      <c r="N16" s="56"/>
      <c r="O16" s="57" t="s">
        <v>28</v>
      </c>
      <c r="P16" s="37">
        <v>5</v>
      </c>
      <c r="Q16" s="58"/>
      <c r="R16" s="59"/>
      <c r="S16" s="59"/>
      <c r="T16" s="59"/>
      <c r="U16" s="59"/>
      <c r="V16" s="60"/>
      <c r="W16" s="61"/>
      <c r="X16" s="43"/>
      <c r="Y16" s="35"/>
      <c r="Z16" s="35"/>
      <c r="AA16" s="35"/>
      <c r="AB16" s="36"/>
      <c r="AC16" s="36"/>
      <c r="AD16" s="43"/>
      <c r="AE16" s="44"/>
      <c r="AF16" s="35"/>
      <c r="AG16" s="35"/>
      <c r="AH16" s="35"/>
      <c r="AI16" s="36"/>
      <c r="AJ16" s="52"/>
      <c r="AK16" s="46"/>
      <c r="AL16" s="43"/>
      <c r="AM16" s="35"/>
      <c r="AN16" s="35"/>
      <c r="AO16" s="35"/>
      <c r="AP16" s="36"/>
      <c r="AQ16" s="36"/>
      <c r="AR16" s="43"/>
      <c r="AS16" s="44"/>
      <c r="AT16" s="35"/>
      <c r="AU16" s="35"/>
      <c r="AV16" s="35"/>
      <c r="AW16" s="35"/>
      <c r="AX16" s="35"/>
      <c r="AY16" s="46"/>
      <c r="AZ16" s="27"/>
    </row>
    <row r="17" spans="1:52" ht="16.5">
      <c r="A17" s="63"/>
      <c r="B17" s="64"/>
      <c r="C17" s="282"/>
      <c r="D17" s="257"/>
      <c r="E17" s="258"/>
      <c r="F17" s="258"/>
      <c r="G17" s="258"/>
      <c r="H17" s="258"/>
      <c r="I17" s="258"/>
      <c r="J17" s="66"/>
      <c r="K17" s="65"/>
      <c r="L17" s="65"/>
      <c r="M17" s="65"/>
      <c r="N17" s="65"/>
      <c r="O17" s="67"/>
      <c r="P17" s="68"/>
      <c r="Q17" s="66"/>
      <c r="R17" s="69"/>
      <c r="S17" s="69"/>
      <c r="T17" s="69"/>
      <c r="U17" s="69"/>
      <c r="V17" s="70"/>
      <c r="W17" s="71"/>
      <c r="X17" s="72"/>
      <c r="Y17" s="65"/>
      <c r="Z17" s="65"/>
      <c r="AA17" s="65"/>
      <c r="AB17" s="67"/>
      <c r="AC17" s="67"/>
      <c r="AD17" s="72"/>
      <c r="AE17" s="66"/>
      <c r="AF17" s="65"/>
      <c r="AG17" s="65"/>
      <c r="AH17" s="65"/>
      <c r="AI17" s="67"/>
      <c r="AJ17" s="73"/>
      <c r="AK17" s="68"/>
      <c r="AL17" s="72"/>
      <c r="AM17" s="65"/>
      <c r="AN17" s="65"/>
      <c r="AO17" s="65"/>
      <c r="AP17" s="67"/>
      <c r="AQ17" s="67"/>
      <c r="AR17" s="72"/>
      <c r="AS17" s="66"/>
      <c r="AT17" s="65"/>
      <c r="AU17" s="65"/>
      <c r="AV17" s="65"/>
      <c r="AW17" s="65"/>
      <c r="AX17" s="65"/>
      <c r="AY17" s="68"/>
      <c r="AZ17" s="27"/>
    </row>
    <row r="18" spans="1:52" ht="16.5">
      <c r="A18" s="29">
        <v>5</v>
      </c>
      <c r="B18" s="62" t="s">
        <v>31</v>
      </c>
      <c r="C18" s="281">
        <f t="shared" si="0"/>
        <v>6</v>
      </c>
      <c r="D18" s="254">
        <f>SUM(E18:I18)</f>
        <v>60</v>
      </c>
      <c r="E18" s="255">
        <f t="shared" si="1"/>
        <v>30</v>
      </c>
      <c r="F18" s="256">
        <f t="shared" si="2"/>
        <v>0</v>
      </c>
      <c r="G18" s="256">
        <f t="shared" si="3"/>
        <v>0</v>
      </c>
      <c r="H18" s="256">
        <f t="shared" si="4"/>
        <v>30</v>
      </c>
      <c r="I18" s="256">
        <f t="shared" si="5"/>
        <v>0</v>
      </c>
      <c r="J18" s="74"/>
      <c r="K18" s="56"/>
      <c r="L18" s="56"/>
      <c r="M18" s="56"/>
      <c r="N18" s="56"/>
      <c r="O18" s="57"/>
      <c r="P18" s="37"/>
      <c r="Q18" s="58">
        <v>30</v>
      </c>
      <c r="R18" s="59"/>
      <c r="S18" s="59"/>
      <c r="T18" s="59">
        <v>30</v>
      </c>
      <c r="U18" s="59"/>
      <c r="V18" s="60" t="s">
        <v>26</v>
      </c>
      <c r="W18" s="61">
        <v>6</v>
      </c>
      <c r="X18" s="43"/>
      <c r="Y18" s="35"/>
      <c r="Z18" s="35"/>
      <c r="AA18" s="35"/>
      <c r="AB18" s="36"/>
      <c r="AC18" s="36"/>
      <c r="AD18" s="43"/>
      <c r="AE18" s="44"/>
      <c r="AF18" s="35"/>
      <c r="AG18" s="35"/>
      <c r="AH18" s="35"/>
      <c r="AI18" s="36"/>
      <c r="AJ18" s="52"/>
      <c r="AK18" s="46"/>
      <c r="AL18" s="43"/>
      <c r="AM18" s="35"/>
      <c r="AN18" s="35"/>
      <c r="AO18" s="35"/>
      <c r="AP18" s="36"/>
      <c r="AQ18" s="36"/>
      <c r="AR18" s="43"/>
      <c r="AS18" s="44"/>
      <c r="AT18" s="35"/>
      <c r="AU18" s="35"/>
      <c r="AV18" s="35"/>
      <c r="AW18" s="35"/>
      <c r="AX18" s="35"/>
      <c r="AY18" s="46"/>
      <c r="AZ18" s="27"/>
    </row>
    <row r="19" spans="1:52" ht="16.5">
      <c r="A19" s="29">
        <v>6</v>
      </c>
      <c r="B19" s="75" t="s">
        <v>32</v>
      </c>
      <c r="C19" s="268">
        <f t="shared" si="0"/>
        <v>6</v>
      </c>
      <c r="D19" s="254">
        <f>SUM(E19:I19)</f>
        <v>45</v>
      </c>
      <c r="E19" s="255">
        <f t="shared" si="1"/>
        <v>30</v>
      </c>
      <c r="F19" s="256">
        <f t="shared" si="2"/>
        <v>0</v>
      </c>
      <c r="G19" s="256">
        <f t="shared" si="3"/>
        <v>0</v>
      </c>
      <c r="H19" s="256">
        <f t="shared" si="4"/>
        <v>15</v>
      </c>
      <c r="I19" s="256">
        <f t="shared" si="5"/>
        <v>0</v>
      </c>
      <c r="J19" s="74">
        <v>30</v>
      </c>
      <c r="K19" s="56"/>
      <c r="L19" s="56"/>
      <c r="M19" s="56">
        <v>15</v>
      </c>
      <c r="N19" s="56"/>
      <c r="O19" s="57" t="s">
        <v>26</v>
      </c>
      <c r="P19" s="37">
        <v>6</v>
      </c>
      <c r="Q19" s="56"/>
      <c r="R19" s="56"/>
      <c r="S19" s="56"/>
      <c r="T19" s="56"/>
      <c r="U19" s="56"/>
      <c r="V19" s="60"/>
      <c r="W19" s="61"/>
      <c r="X19" s="43"/>
      <c r="Y19" s="35"/>
      <c r="Z19" s="35"/>
      <c r="AA19" s="35"/>
      <c r="AB19" s="36"/>
      <c r="AC19" s="36"/>
      <c r="AD19" s="43"/>
      <c r="AE19" s="44"/>
      <c r="AF19" s="35"/>
      <c r="AG19" s="35"/>
      <c r="AH19" s="35"/>
      <c r="AI19" s="36"/>
      <c r="AJ19" s="52"/>
      <c r="AK19" s="46"/>
      <c r="AL19" s="43"/>
      <c r="AM19" s="35"/>
      <c r="AN19" s="35"/>
      <c r="AO19" s="35"/>
      <c r="AP19" s="36"/>
      <c r="AQ19" s="36"/>
      <c r="AR19" s="43"/>
      <c r="AS19" s="44"/>
      <c r="AT19" s="35"/>
      <c r="AU19" s="35"/>
      <c r="AV19" s="35"/>
      <c r="AW19" s="35"/>
      <c r="AX19" s="35"/>
      <c r="AY19" s="46"/>
      <c r="AZ19" s="27"/>
    </row>
    <row r="20" spans="1:52" ht="16.5">
      <c r="A20" s="29">
        <v>7</v>
      </c>
      <c r="B20" s="75" t="s">
        <v>33</v>
      </c>
      <c r="C20" s="268">
        <f t="shared" si="0"/>
        <v>3</v>
      </c>
      <c r="D20" s="254">
        <f>SUM(E20:I20)</f>
        <v>45</v>
      </c>
      <c r="E20" s="255">
        <f t="shared" si="1"/>
        <v>0</v>
      </c>
      <c r="F20" s="256">
        <f t="shared" si="2"/>
        <v>0</v>
      </c>
      <c r="G20" s="256">
        <f t="shared" si="3"/>
        <v>0</v>
      </c>
      <c r="H20" s="256">
        <f t="shared" si="4"/>
        <v>45</v>
      </c>
      <c r="I20" s="256">
        <f t="shared" si="5"/>
        <v>0</v>
      </c>
      <c r="J20" s="76"/>
      <c r="K20" s="35"/>
      <c r="L20" s="35"/>
      <c r="M20" s="35"/>
      <c r="N20" s="35"/>
      <c r="O20" s="36"/>
      <c r="P20" s="46"/>
      <c r="Q20" s="44"/>
      <c r="R20" s="35"/>
      <c r="S20" s="35"/>
      <c r="T20" s="35"/>
      <c r="U20" s="35"/>
      <c r="V20" s="36"/>
      <c r="W20" s="46"/>
      <c r="X20" s="35"/>
      <c r="Y20" s="35"/>
      <c r="Z20" s="35"/>
      <c r="AA20" s="35">
        <v>45</v>
      </c>
      <c r="AB20" s="35"/>
      <c r="AC20" s="36" t="s">
        <v>28</v>
      </c>
      <c r="AD20" s="37">
        <v>3</v>
      </c>
      <c r="AE20" s="44"/>
      <c r="AF20" s="35"/>
      <c r="AG20" s="35"/>
      <c r="AH20" s="35"/>
      <c r="AI20" s="36"/>
      <c r="AJ20" s="52"/>
      <c r="AK20" s="46"/>
      <c r="AL20" s="43"/>
      <c r="AM20" s="35"/>
      <c r="AN20" s="35"/>
      <c r="AO20" s="35"/>
      <c r="AP20" s="36"/>
      <c r="AQ20" s="36"/>
      <c r="AR20" s="43"/>
      <c r="AS20" s="44"/>
      <c r="AT20" s="35"/>
      <c r="AU20" s="35"/>
      <c r="AV20" s="35"/>
      <c r="AW20" s="35"/>
      <c r="AX20" s="35"/>
      <c r="AY20" s="46"/>
      <c r="AZ20" s="27"/>
    </row>
    <row r="21" spans="1:52" ht="16.5">
      <c r="A21" s="29">
        <v>8</v>
      </c>
      <c r="B21" s="75" t="s">
        <v>34</v>
      </c>
      <c r="C21" s="268">
        <f t="shared" si="0"/>
        <v>3</v>
      </c>
      <c r="D21" s="259">
        <f>SUM(E21:I21)</f>
        <v>30</v>
      </c>
      <c r="E21" s="255">
        <f t="shared" si="1"/>
        <v>15</v>
      </c>
      <c r="F21" s="256">
        <f t="shared" si="2"/>
        <v>0</v>
      </c>
      <c r="G21" s="256">
        <f t="shared" si="3"/>
        <v>0</v>
      </c>
      <c r="H21" s="256">
        <f t="shared" si="4"/>
        <v>15</v>
      </c>
      <c r="I21" s="256">
        <f t="shared" si="5"/>
        <v>0</v>
      </c>
      <c r="J21" s="76"/>
      <c r="K21" s="35"/>
      <c r="L21" s="35"/>
      <c r="M21" s="35"/>
      <c r="N21" s="35"/>
      <c r="O21" s="36"/>
      <c r="P21" s="46"/>
      <c r="Q21" s="56">
        <v>15</v>
      </c>
      <c r="R21" s="56"/>
      <c r="S21" s="56"/>
      <c r="T21" s="56">
        <v>15</v>
      </c>
      <c r="U21" s="56"/>
      <c r="V21" s="57" t="s">
        <v>26</v>
      </c>
      <c r="W21" s="37">
        <v>3</v>
      </c>
      <c r="X21" s="56"/>
      <c r="Y21" s="56"/>
      <c r="Z21" s="56"/>
      <c r="AA21" s="56"/>
      <c r="AB21" s="57"/>
      <c r="AC21" s="57"/>
      <c r="AD21" s="37"/>
      <c r="AE21" s="44"/>
      <c r="AF21" s="35"/>
      <c r="AG21" s="35"/>
      <c r="AH21" s="35"/>
      <c r="AI21" s="36"/>
      <c r="AJ21" s="52"/>
      <c r="AK21" s="46"/>
      <c r="AL21" s="43"/>
      <c r="AM21" s="35"/>
      <c r="AN21" s="35"/>
      <c r="AO21" s="35"/>
      <c r="AP21" s="36"/>
      <c r="AQ21" s="36"/>
      <c r="AR21" s="43"/>
      <c r="AS21" s="44"/>
      <c r="AT21" s="35"/>
      <c r="AU21" s="35"/>
      <c r="AV21" s="35"/>
      <c r="AW21" s="35"/>
      <c r="AX21" s="35"/>
      <c r="AY21" s="46"/>
      <c r="AZ21" s="27"/>
    </row>
    <row r="22" spans="1:52" ht="16.5">
      <c r="A22" s="77"/>
      <c r="B22" s="78" t="s">
        <v>35</v>
      </c>
      <c r="C22" s="283"/>
      <c r="D22" s="284"/>
      <c r="E22" s="260"/>
      <c r="F22" s="260"/>
      <c r="G22" s="260"/>
      <c r="H22" s="260"/>
      <c r="I22" s="260"/>
      <c r="J22" s="80"/>
      <c r="K22" s="79"/>
      <c r="L22" s="79"/>
      <c r="M22" s="79"/>
      <c r="N22" s="79"/>
      <c r="O22" s="81"/>
      <c r="P22" s="82"/>
      <c r="Q22" s="80"/>
      <c r="R22" s="79"/>
      <c r="S22" s="79"/>
      <c r="T22" s="79"/>
      <c r="U22" s="79"/>
      <c r="V22" s="81"/>
      <c r="W22" s="82"/>
      <c r="X22" s="79"/>
      <c r="Y22" s="79"/>
      <c r="Z22" s="79"/>
      <c r="AA22" s="79"/>
      <c r="AB22" s="79"/>
      <c r="AC22" s="81"/>
      <c r="AD22" s="82"/>
      <c r="AE22" s="80"/>
      <c r="AF22" s="79"/>
      <c r="AG22" s="79"/>
      <c r="AH22" s="79"/>
      <c r="AI22" s="81"/>
      <c r="AJ22" s="83"/>
      <c r="AK22" s="82"/>
      <c r="AL22" s="84"/>
      <c r="AM22" s="79"/>
      <c r="AN22" s="79"/>
      <c r="AO22" s="79"/>
      <c r="AP22" s="81"/>
      <c r="AQ22" s="81"/>
      <c r="AR22" s="84"/>
      <c r="AS22" s="80"/>
      <c r="AT22" s="79"/>
      <c r="AU22" s="79"/>
      <c r="AV22" s="79"/>
      <c r="AW22" s="79"/>
      <c r="AX22" s="79"/>
      <c r="AY22" s="82"/>
      <c r="AZ22" s="27"/>
    </row>
    <row r="23" spans="1:52" ht="16.5">
      <c r="A23" s="85">
        <v>9</v>
      </c>
      <c r="B23" s="86" t="s">
        <v>36</v>
      </c>
      <c r="C23" s="268">
        <f t="shared" si="0"/>
        <v>4</v>
      </c>
      <c r="D23" s="254">
        <f>SUM(E23:I23)</f>
        <v>60</v>
      </c>
      <c r="E23" s="255">
        <f t="shared" si="1"/>
        <v>0</v>
      </c>
      <c r="F23" s="256">
        <f t="shared" si="2"/>
        <v>0</v>
      </c>
      <c r="G23" s="256">
        <f t="shared" si="3"/>
        <v>0</v>
      </c>
      <c r="H23" s="256">
        <f t="shared" si="4"/>
        <v>60</v>
      </c>
      <c r="I23" s="256">
        <f t="shared" si="5"/>
        <v>0</v>
      </c>
      <c r="J23" s="44"/>
      <c r="K23" s="35"/>
      <c r="L23" s="35"/>
      <c r="M23" s="35"/>
      <c r="N23" s="35"/>
      <c r="O23" s="36"/>
      <c r="P23" s="46"/>
      <c r="Q23" s="44"/>
      <c r="R23" s="35"/>
      <c r="S23" s="35"/>
      <c r="T23" s="35"/>
      <c r="U23" s="35"/>
      <c r="V23" s="36"/>
      <c r="W23" s="46"/>
      <c r="X23" s="56"/>
      <c r="Y23" s="56"/>
      <c r="Z23" s="56"/>
      <c r="AA23" s="56"/>
      <c r="AB23" s="56"/>
      <c r="AC23" s="57"/>
      <c r="AD23" s="37"/>
      <c r="AE23" s="58"/>
      <c r="AF23" s="56"/>
      <c r="AG23" s="56"/>
      <c r="AH23" s="56"/>
      <c r="AI23" s="57"/>
      <c r="AJ23" s="87"/>
      <c r="AK23" s="37"/>
      <c r="AL23" s="58"/>
      <c r="AM23" s="56"/>
      <c r="AN23" s="56"/>
      <c r="AO23" s="56">
        <v>60</v>
      </c>
      <c r="AP23" s="56"/>
      <c r="AQ23" s="56" t="s">
        <v>28</v>
      </c>
      <c r="AR23" s="37">
        <v>4</v>
      </c>
      <c r="AS23" s="58"/>
      <c r="AT23" s="56"/>
      <c r="AU23" s="56"/>
      <c r="AV23" s="56"/>
      <c r="AW23" s="56"/>
      <c r="AX23" s="56"/>
      <c r="AY23" s="37"/>
      <c r="AZ23" s="27"/>
    </row>
    <row r="24" spans="1:52" ht="16.5">
      <c r="A24" s="85">
        <v>10</v>
      </c>
      <c r="B24" s="88" t="s">
        <v>37</v>
      </c>
      <c r="C24" s="268">
        <f t="shared" si="0"/>
        <v>6</v>
      </c>
      <c r="D24" s="254">
        <f>SUM(E24:I24)</f>
        <v>60</v>
      </c>
      <c r="E24" s="255">
        <f t="shared" si="1"/>
        <v>0</v>
      </c>
      <c r="F24" s="256">
        <f t="shared" si="2"/>
        <v>0</v>
      </c>
      <c r="G24" s="256">
        <f t="shared" si="3"/>
        <v>0</v>
      </c>
      <c r="H24" s="256">
        <f t="shared" si="4"/>
        <v>60</v>
      </c>
      <c r="I24" s="256">
        <f t="shared" si="5"/>
        <v>0</v>
      </c>
      <c r="J24" s="44"/>
      <c r="K24" s="35"/>
      <c r="L24" s="35"/>
      <c r="M24" s="35"/>
      <c r="N24" s="35"/>
      <c r="O24" s="36"/>
      <c r="P24" s="46"/>
      <c r="Q24" s="44"/>
      <c r="R24" s="35"/>
      <c r="S24" s="35"/>
      <c r="T24" s="35"/>
      <c r="U24" s="35"/>
      <c r="V24" s="36"/>
      <c r="W24" s="46"/>
      <c r="X24" s="43"/>
      <c r="Y24" s="35"/>
      <c r="Z24" s="35"/>
      <c r="AA24" s="35"/>
      <c r="AB24" s="36"/>
      <c r="AC24" s="36"/>
      <c r="AD24" s="37"/>
      <c r="AE24" s="58"/>
      <c r="AF24" s="56"/>
      <c r="AG24" s="56"/>
      <c r="AH24" s="56">
        <v>60</v>
      </c>
      <c r="AI24" s="56"/>
      <c r="AJ24" s="57" t="s">
        <v>26</v>
      </c>
      <c r="AK24" s="37">
        <v>6</v>
      </c>
      <c r="AL24" s="58"/>
      <c r="AM24" s="56"/>
      <c r="AN24" s="56"/>
      <c r="AO24" s="56"/>
      <c r="AP24" s="56"/>
      <c r="AQ24" s="57"/>
      <c r="AR24" s="89"/>
      <c r="AS24" s="58"/>
      <c r="AT24" s="56"/>
      <c r="AU24" s="56"/>
      <c r="AV24" s="56"/>
      <c r="AW24" s="56"/>
      <c r="AX24" s="56"/>
      <c r="AY24" s="37"/>
      <c r="AZ24" s="27"/>
    </row>
    <row r="25" spans="1:52" ht="16.5">
      <c r="A25" s="85">
        <v>11</v>
      </c>
      <c r="B25" s="75" t="s">
        <v>38</v>
      </c>
      <c r="C25" s="268">
        <f t="shared" si="0"/>
        <v>3</v>
      </c>
      <c r="D25" s="254">
        <f>SUM(E25:I25)</f>
        <v>30</v>
      </c>
      <c r="E25" s="255">
        <f t="shared" si="1"/>
        <v>0</v>
      </c>
      <c r="F25" s="256">
        <f t="shared" si="2"/>
        <v>0</v>
      </c>
      <c r="G25" s="256">
        <f t="shared" si="3"/>
        <v>0</v>
      </c>
      <c r="H25" s="256">
        <f t="shared" si="4"/>
        <v>30</v>
      </c>
      <c r="I25" s="256">
        <f t="shared" si="5"/>
        <v>0</v>
      </c>
      <c r="J25" s="44"/>
      <c r="K25" s="35"/>
      <c r="L25" s="35"/>
      <c r="M25" s="35"/>
      <c r="N25" s="35"/>
      <c r="O25" s="36"/>
      <c r="P25" s="43"/>
      <c r="Q25" s="44"/>
      <c r="R25" s="40"/>
      <c r="S25" s="40"/>
      <c r="T25" s="40"/>
      <c r="U25" s="40"/>
      <c r="V25" s="41"/>
      <c r="W25" s="90"/>
      <c r="X25" s="58"/>
      <c r="Y25" s="56"/>
      <c r="Z25" s="56"/>
      <c r="AA25" s="56">
        <v>30</v>
      </c>
      <c r="AB25" s="57"/>
      <c r="AC25" s="87" t="s">
        <v>28</v>
      </c>
      <c r="AD25" s="37">
        <v>3</v>
      </c>
      <c r="AE25" s="58"/>
      <c r="AF25" s="56"/>
      <c r="AG25" s="56"/>
      <c r="AH25" s="56"/>
      <c r="AI25" s="57"/>
      <c r="AJ25" s="87"/>
      <c r="AK25" s="37"/>
      <c r="AL25" s="56"/>
      <c r="AM25" s="56"/>
      <c r="AN25" s="56"/>
      <c r="AO25" s="56"/>
      <c r="AP25" s="56"/>
      <c r="AQ25" s="57"/>
      <c r="AR25" s="89"/>
      <c r="AS25" s="58"/>
      <c r="AT25" s="56"/>
      <c r="AU25" s="56"/>
      <c r="AV25" s="56"/>
      <c r="AW25" s="56"/>
      <c r="AX25" s="56"/>
      <c r="AY25" s="37"/>
      <c r="AZ25" s="27"/>
    </row>
    <row r="26" spans="1:52" ht="16.5">
      <c r="A26" s="85">
        <v>12</v>
      </c>
      <c r="B26" s="75" t="s">
        <v>39</v>
      </c>
      <c r="C26" s="268">
        <f t="shared" si="0"/>
        <v>3</v>
      </c>
      <c r="D26" s="261">
        <f>SUM(E26:I26)</f>
        <v>30</v>
      </c>
      <c r="E26" s="255">
        <f t="shared" si="1"/>
        <v>0</v>
      </c>
      <c r="F26" s="256">
        <f t="shared" si="2"/>
        <v>0</v>
      </c>
      <c r="G26" s="256">
        <f t="shared" si="3"/>
        <v>0</v>
      </c>
      <c r="H26" s="256">
        <f t="shared" si="4"/>
        <v>30</v>
      </c>
      <c r="I26" s="256">
        <f t="shared" si="5"/>
        <v>0</v>
      </c>
      <c r="J26" s="44"/>
      <c r="K26" s="35"/>
      <c r="L26" s="35"/>
      <c r="M26" s="35"/>
      <c r="N26" s="35"/>
      <c r="O26" s="36"/>
      <c r="P26" s="43"/>
      <c r="Q26" s="44"/>
      <c r="R26" s="40"/>
      <c r="S26" s="40"/>
      <c r="T26" s="40"/>
      <c r="U26" s="40"/>
      <c r="V26" s="41"/>
      <c r="W26" s="90"/>
      <c r="X26" s="89"/>
      <c r="Y26" s="56"/>
      <c r="Z26" s="56"/>
      <c r="AA26" s="56"/>
      <c r="AB26" s="57"/>
      <c r="AC26" s="57"/>
      <c r="AD26" s="37"/>
      <c r="AE26" s="58"/>
      <c r="AF26" s="56"/>
      <c r="AG26" s="56"/>
      <c r="AH26" s="56">
        <v>30</v>
      </c>
      <c r="AI26" s="57"/>
      <c r="AJ26" s="57" t="s">
        <v>28</v>
      </c>
      <c r="AK26" s="37">
        <v>3</v>
      </c>
      <c r="AL26" s="58"/>
      <c r="AM26" s="35"/>
      <c r="AN26" s="35"/>
      <c r="AO26" s="35"/>
      <c r="AP26" s="36"/>
      <c r="AQ26" s="36"/>
      <c r="AR26" s="42"/>
      <c r="AS26" s="91"/>
      <c r="AT26" s="56"/>
      <c r="AU26" s="56"/>
      <c r="AV26" s="56"/>
      <c r="AW26" s="56"/>
      <c r="AX26" s="56"/>
      <c r="AY26" s="37"/>
      <c r="AZ26" s="27"/>
    </row>
    <row r="27" spans="1:52" ht="16.5">
      <c r="A27" s="85">
        <v>13</v>
      </c>
      <c r="B27" s="92" t="s">
        <v>40</v>
      </c>
      <c r="C27" s="268">
        <f t="shared" si="0"/>
        <v>6</v>
      </c>
      <c r="D27" s="254">
        <f>SUM(E27:I27)</f>
        <v>60</v>
      </c>
      <c r="E27" s="255">
        <f t="shared" si="1"/>
        <v>30</v>
      </c>
      <c r="F27" s="256">
        <f t="shared" si="2"/>
        <v>0</v>
      </c>
      <c r="G27" s="256">
        <f t="shared" si="3"/>
        <v>0</v>
      </c>
      <c r="H27" s="256">
        <f t="shared" si="4"/>
        <v>30</v>
      </c>
      <c r="I27" s="256">
        <f t="shared" si="5"/>
        <v>0</v>
      </c>
      <c r="J27" s="44"/>
      <c r="K27" s="35"/>
      <c r="L27" s="35"/>
      <c r="M27" s="35"/>
      <c r="N27" s="35"/>
      <c r="O27" s="36"/>
      <c r="P27" s="46"/>
      <c r="Q27" s="44"/>
      <c r="R27" s="35"/>
      <c r="S27" s="35"/>
      <c r="T27" s="35"/>
      <c r="U27" s="35"/>
      <c r="V27" s="36"/>
      <c r="W27" s="46"/>
      <c r="X27" s="43"/>
      <c r="Y27" s="35"/>
      <c r="Z27" s="35"/>
      <c r="AA27" s="35"/>
      <c r="AB27" s="36"/>
      <c r="AC27" s="36"/>
      <c r="AD27" s="43"/>
      <c r="AE27" s="44"/>
      <c r="AF27" s="35"/>
      <c r="AG27" s="35"/>
      <c r="AH27" s="35"/>
      <c r="AI27" s="36"/>
      <c r="AJ27" s="52"/>
      <c r="AK27" s="46"/>
      <c r="AL27" s="35">
        <v>30</v>
      </c>
      <c r="AM27" s="35"/>
      <c r="AN27" s="35"/>
      <c r="AO27" s="35">
        <v>30</v>
      </c>
      <c r="AP27" s="35"/>
      <c r="AQ27" s="36" t="s">
        <v>26</v>
      </c>
      <c r="AR27" s="89">
        <v>6</v>
      </c>
      <c r="AS27" s="58"/>
      <c r="AT27" s="56"/>
      <c r="AU27" s="56"/>
      <c r="AV27" s="56"/>
      <c r="AW27" s="56"/>
      <c r="AX27" s="56"/>
      <c r="AY27" s="37"/>
      <c r="AZ27" s="27"/>
    </row>
    <row r="28" spans="1:52" ht="16.5">
      <c r="A28" s="93"/>
      <c r="B28" s="285" t="s">
        <v>41</v>
      </c>
      <c r="C28" s="286"/>
      <c r="D28" s="262"/>
      <c r="E28" s="263"/>
      <c r="F28" s="263"/>
      <c r="G28" s="263"/>
      <c r="H28" s="263"/>
      <c r="I28" s="263"/>
      <c r="J28" s="95"/>
      <c r="K28" s="94"/>
      <c r="L28" s="94"/>
      <c r="M28" s="94"/>
      <c r="N28" s="94"/>
      <c r="O28" s="96"/>
      <c r="P28" s="97"/>
      <c r="Q28" s="95"/>
      <c r="R28" s="94"/>
      <c r="S28" s="94"/>
      <c r="T28" s="94"/>
      <c r="U28" s="94"/>
      <c r="V28" s="96"/>
      <c r="W28" s="97"/>
      <c r="X28" s="98"/>
      <c r="Y28" s="94"/>
      <c r="Z28" s="94"/>
      <c r="AA28" s="94"/>
      <c r="AB28" s="96"/>
      <c r="AC28" s="96"/>
      <c r="AD28" s="97"/>
      <c r="AE28" s="98"/>
      <c r="AF28" s="94"/>
      <c r="AG28" s="94"/>
      <c r="AH28" s="94"/>
      <c r="AI28" s="96"/>
      <c r="AJ28" s="99"/>
      <c r="AK28" s="97"/>
      <c r="AL28" s="98"/>
      <c r="AM28" s="94"/>
      <c r="AN28" s="94"/>
      <c r="AO28" s="94"/>
      <c r="AP28" s="96"/>
      <c r="AQ28" s="96"/>
      <c r="AR28" s="98"/>
      <c r="AS28" s="95"/>
      <c r="AT28" s="94"/>
      <c r="AU28" s="94"/>
      <c r="AV28" s="94"/>
      <c r="AW28" s="94"/>
      <c r="AX28" s="94"/>
      <c r="AY28" s="97"/>
      <c r="AZ28" s="27"/>
    </row>
    <row r="29" spans="1:52" ht="16.5">
      <c r="A29" s="45">
        <v>14</v>
      </c>
      <c r="B29" s="92" t="s">
        <v>42</v>
      </c>
      <c r="C29" s="268">
        <f t="shared" si="0"/>
        <v>5</v>
      </c>
      <c r="D29" s="254">
        <f>SUM(E29:I29)</f>
        <v>60</v>
      </c>
      <c r="E29" s="255">
        <f t="shared" si="1"/>
        <v>30</v>
      </c>
      <c r="F29" s="256">
        <f t="shared" si="2"/>
        <v>0</v>
      </c>
      <c r="G29" s="256">
        <f t="shared" si="3"/>
        <v>0</v>
      </c>
      <c r="H29" s="256">
        <f t="shared" si="4"/>
        <v>30</v>
      </c>
      <c r="I29" s="256">
        <f t="shared" si="5"/>
        <v>0</v>
      </c>
      <c r="J29" s="44"/>
      <c r="K29" s="35"/>
      <c r="L29" s="35"/>
      <c r="M29" s="35"/>
      <c r="N29" s="35"/>
      <c r="O29" s="36"/>
      <c r="P29" s="46"/>
      <c r="Q29" s="44"/>
      <c r="R29" s="35"/>
      <c r="S29" s="35"/>
      <c r="T29" s="35"/>
      <c r="U29" s="35"/>
      <c r="V29" s="36"/>
      <c r="W29" s="46"/>
      <c r="X29" s="89">
        <v>30</v>
      </c>
      <c r="Y29" s="56"/>
      <c r="Z29" s="56"/>
      <c r="AA29" s="56">
        <v>30</v>
      </c>
      <c r="AB29" s="57"/>
      <c r="AC29" s="87" t="s">
        <v>26</v>
      </c>
      <c r="AD29" s="37">
        <v>5</v>
      </c>
      <c r="AE29" s="89"/>
      <c r="AF29" s="56"/>
      <c r="AG29" s="56"/>
      <c r="AH29" s="56"/>
      <c r="AI29" s="57"/>
      <c r="AJ29" s="87"/>
      <c r="AK29" s="37"/>
      <c r="AL29" s="43"/>
      <c r="AM29" s="35"/>
      <c r="AN29" s="35"/>
      <c r="AO29" s="35"/>
      <c r="AP29" s="36"/>
      <c r="AQ29" s="36"/>
      <c r="AR29" s="43"/>
      <c r="AS29" s="44"/>
      <c r="AT29" s="35"/>
      <c r="AU29" s="35"/>
      <c r="AV29" s="35"/>
      <c r="AW29" s="35"/>
      <c r="AX29" s="35"/>
      <c r="AY29" s="46"/>
      <c r="AZ29" s="27"/>
    </row>
    <row r="30" spans="1:52" ht="16.5">
      <c r="A30" s="45">
        <v>15</v>
      </c>
      <c r="B30" s="75" t="s">
        <v>43</v>
      </c>
      <c r="C30" s="268">
        <f t="shared" si="0"/>
        <v>6</v>
      </c>
      <c r="D30" s="254">
        <f>SUM(E30:I30)</f>
        <v>60</v>
      </c>
      <c r="E30" s="255">
        <f t="shared" si="1"/>
        <v>30</v>
      </c>
      <c r="F30" s="256">
        <f t="shared" si="2"/>
        <v>0</v>
      </c>
      <c r="G30" s="256">
        <f t="shared" si="3"/>
        <v>0</v>
      </c>
      <c r="H30" s="256">
        <f t="shared" si="4"/>
        <v>30</v>
      </c>
      <c r="I30" s="256">
        <f t="shared" si="5"/>
        <v>0</v>
      </c>
      <c r="J30" s="76"/>
      <c r="K30" s="35"/>
      <c r="L30" s="35"/>
      <c r="M30" s="35"/>
      <c r="N30" s="35"/>
      <c r="O30" s="36"/>
      <c r="P30" s="46"/>
      <c r="Q30" s="35">
        <v>30</v>
      </c>
      <c r="R30" s="56"/>
      <c r="S30" s="35"/>
      <c r="T30" s="56">
        <v>30</v>
      </c>
      <c r="U30" s="35"/>
      <c r="V30" s="36" t="s">
        <v>26</v>
      </c>
      <c r="W30" s="37">
        <v>6</v>
      </c>
      <c r="X30" s="43"/>
      <c r="Y30" s="35"/>
      <c r="Z30" s="35"/>
      <c r="AA30" s="35"/>
      <c r="AB30" s="36"/>
      <c r="AC30" s="36"/>
      <c r="AD30" s="46"/>
      <c r="AE30" s="43"/>
      <c r="AF30" s="35"/>
      <c r="AG30" s="35"/>
      <c r="AH30" s="35"/>
      <c r="AI30" s="36"/>
      <c r="AJ30" s="52"/>
      <c r="AK30" s="46"/>
      <c r="AL30" s="43"/>
      <c r="AM30" s="35"/>
      <c r="AN30" s="35"/>
      <c r="AO30" s="35"/>
      <c r="AP30" s="36"/>
      <c r="AQ30" s="36"/>
      <c r="AR30" s="43"/>
      <c r="AS30" s="44"/>
      <c r="AT30" s="35"/>
      <c r="AU30" s="35"/>
      <c r="AV30" s="35"/>
      <c r="AW30" s="35"/>
      <c r="AX30" s="35"/>
      <c r="AY30" s="46"/>
      <c r="AZ30" s="27"/>
    </row>
    <row r="31" spans="1:52" ht="16.5">
      <c r="A31" s="45">
        <v>16</v>
      </c>
      <c r="B31" s="75" t="s">
        <v>44</v>
      </c>
      <c r="C31" s="268">
        <f>SUM(P31,W31,AD31,AK31,AR31,AY31)</f>
        <v>5</v>
      </c>
      <c r="D31" s="254">
        <f>SUM(E31:I31)</f>
        <v>45</v>
      </c>
      <c r="E31" s="255">
        <f>SUM(J31,Q31,X31,AE31,AL31,AS31)</f>
        <v>30</v>
      </c>
      <c r="F31" s="256">
        <f>SUM(K31,R31,Y31,AF31,AM31,AT31)</f>
        <v>0</v>
      </c>
      <c r="G31" s="256">
        <f>SUM(L31,S31,Z31,AG31,AN31,AU31)</f>
        <v>0</v>
      </c>
      <c r="H31" s="256">
        <f>SUM(M31,T31,AA31,AH31,AO31,AV31)</f>
        <v>15</v>
      </c>
      <c r="I31" s="256">
        <f>SUM(N31+U31+AB31+AI31+AP31+AW31)</f>
        <v>0</v>
      </c>
      <c r="J31" s="44"/>
      <c r="K31" s="35"/>
      <c r="L31" s="35"/>
      <c r="M31" s="35"/>
      <c r="N31" s="35"/>
      <c r="O31" s="36"/>
      <c r="P31" s="43"/>
      <c r="Q31" s="44"/>
      <c r="R31" s="40"/>
      <c r="S31" s="40"/>
      <c r="T31" s="40"/>
      <c r="U31" s="40"/>
      <c r="V31" s="41"/>
      <c r="W31" s="90"/>
      <c r="X31" s="43"/>
      <c r="Y31" s="35"/>
      <c r="Z31" s="35"/>
      <c r="AA31" s="35"/>
      <c r="AB31" s="36"/>
      <c r="AC31" s="36"/>
      <c r="AD31" s="43"/>
      <c r="AE31" s="44"/>
      <c r="AF31" s="35"/>
      <c r="AG31" s="35"/>
      <c r="AH31" s="35"/>
      <c r="AI31" s="36"/>
      <c r="AJ31" s="52"/>
      <c r="AK31" s="46"/>
      <c r="AL31" s="89">
        <v>30</v>
      </c>
      <c r="AM31" s="56"/>
      <c r="AN31" s="56"/>
      <c r="AO31" s="56">
        <v>15</v>
      </c>
      <c r="AP31" s="57"/>
      <c r="AQ31" s="57" t="s">
        <v>28</v>
      </c>
      <c r="AR31" s="37">
        <v>5</v>
      </c>
      <c r="AS31" s="91"/>
      <c r="AT31" s="56"/>
      <c r="AU31" s="35"/>
      <c r="AV31" s="56"/>
      <c r="AW31" s="35"/>
      <c r="AX31" s="35"/>
      <c r="AY31" s="37"/>
      <c r="AZ31" s="27"/>
    </row>
    <row r="32" spans="1:52" ht="16.5">
      <c r="A32" s="45">
        <v>17</v>
      </c>
      <c r="B32" s="30" t="s">
        <v>45</v>
      </c>
      <c r="C32" s="268">
        <f t="shared" si="0"/>
        <v>1</v>
      </c>
      <c r="D32" s="254">
        <f>SUM(E32:I32)</f>
        <v>15</v>
      </c>
      <c r="E32" s="255">
        <f t="shared" si="1"/>
        <v>15</v>
      </c>
      <c r="F32" s="256">
        <f t="shared" si="2"/>
        <v>0</v>
      </c>
      <c r="G32" s="256">
        <f t="shared" si="3"/>
        <v>0</v>
      </c>
      <c r="H32" s="256">
        <f t="shared" si="4"/>
        <v>0</v>
      </c>
      <c r="I32" s="256">
        <f t="shared" si="5"/>
        <v>0</v>
      </c>
      <c r="J32" s="58"/>
      <c r="K32" s="56"/>
      <c r="L32" s="56"/>
      <c r="M32" s="56"/>
      <c r="N32" s="56"/>
      <c r="O32" s="57"/>
      <c r="P32" s="37"/>
      <c r="Q32" s="58"/>
      <c r="R32" s="56"/>
      <c r="S32" s="56"/>
      <c r="T32" s="56"/>
      <c r="U32" s="56"/>
      <c r="V32" s="57"/>
      <c r="W32" s="37"/>
      <c r="X32" s="89">
        <v>15</v>
      </c>
      <c r="Y32" s="56"/>
      <c r="Z32" s="56"/>
      <c r="AA32" s="56"/>
      <c r="AB32" s="57"/>
      <c r="AC32" s="57" t="s">
        <v>28</v>
      </c>
      <c r="AD32" s="89">
        <v>1</v>
      </c>
      <c r="AE32" s="44"/>
      <c r="AF32" s="35"/>
      <c r="AG32" s="35"/>
      <c r="AH32" s="35"/>
      <c r="AI32" s="36"/>
      <c r="AJ32" s="52"/>
      <c r="AK32" s="46"/>
      <c r="AL32" s="35"/>
      <c r="AM32" s="35"/>
      <c r="AN32" s="35"/>
      <c r="AO32" s="35"/>
      <c r="AP32" s="35"/>
      <c r="AQ32" s="36"/>
      <c r="AR32" s="43"/>
      <c r="AS32" s="44"/>
      <c r="AT32" s="35"/>
      <c r="AU32" s="35"/>
      <c r="AV32" s="35"/>
      <c r="AW32" s="35"/>
      <c r="AX32" s="35"/>
      <c r="AY32" s="46"/>
      <c r="AZ32" s="27"/>
    </row>
    <row r="33" spans="1:52" ht="16.5">
      <c r="A33" s="100"/>
      <c r="B33" s="287" t="s">
        <v>46</v>
      </c>
      <c r="C33" s="288"/>
      <c r="D33" s="289"/>
      <c r="E33" s="264"/>
      <c r="F33" s="264"/>
      <c r="G33" s="264"/>
      <c r="H33" s="264"/>
      <c r="I33" s="264"/>
      <c r="J33" s="102"/>
      <c r="K33" s="101"/>
      <c r="L33" s="101"/>
      <c r="M33" s="101"/>
      <c r="N33" s="101"/>
      <c r="O33" s="103"/>
      <c r="P33" s="104"/>
      <c r="Q33" s="102"/>
      <c r="R33" s="101"/>
      <c r="S33" s="101"/>
      <c r="T33" s="101"/>
      <c r="U33" s="101"/>
      <c r="V33" s="105"/>
      <c r="W33" s="106"/>
      <c r="X33" s="104"/>
      <c r="Y33" s="101"/>
      <c r="Z33" s="101"/>
      <c r="AA33" s="101"/>
      <c r="AB33" s="103"/>
      <c r="AC33" s="103"/>
      <c r="AD33" s="104"/>
      <c r="AE33" s="102"/>
      <c r="AF33" s="101"/>
      <c r="AG33" s="101"/>
      <c r="AH33" s="101"/>
      <c r="AI33" s="103"/>
      <c r="AJ33" s="105"/>
      <c r="AK33" s="107"/>
      <c r="AL33" s="101"/>
      <c r="AM33" s="101"/>
      <c r="AN33" s="101"/>
      <c r="AO33" s="101"/>
      <c r="AP33" s="101"/>
      <c r="AQ33" s="103"/>
      <c r="AR33" s="104"/>
      <c r="AS33" s="102"/>
      <c r="AT33" s="101"/>
      <c r="AU33" s="101"/>
      <c r="AV33" s="101"/>
      <c r="AW33" s="101"/>
      <c r="AX33" s="101"/>
      <c r="AY33" s="107"/>
      <c r="AZ33" s="27"/>
    </row>
    <row r="34" spans="1:52" ht="16.5">
      <c r="A34" s="29">
        <v>18</v>
      </c>
      <c r="B34" s="75" t="s">
        <v>47</v>
      </c>
      <c r="C34" s="268">
        <f t="shared" si="0"/>
        <v>3</v>
      </c>
      <c r="D34" s="254">
        <f>SUM(E34:I34)</f>
        <v>30</v>
      </c>
      <c r="E34" s="255">
        <f t="shared" si="1"/>
        <v>0</v>
      </c>
      <c r="F34" s="256">
        <f t="shared" si="2"/>
        <v>0</v>
      </c>
      <c r="G34" s="256">
        <f t="shared" si="3"/>
        <v>0</v>
      </c>
      <c r="H34" s="256">
        <f t="shared" si="4"/>
        <v>30</v>
      </c>
      <c r="I34" s="256">
        <f t="shared" si="5"/>
        <v>0</v>
      </c>
      <c r="J34" s="44"/>
      <c r="K34" s="35"/>
      <c r="L34" s="35"/>
      <c r="M34" s="35"/>
      <c r="N34" s="35"/>
      <c r="O34" s="36"/>
      <c r="P34" s="43"/>
      <c r="Q34" s="44"/>
      <c r="R34" s="40"/>
      <c r="S34" s="40"/>
      <c r="T34" s="40"/>
      <c r="U34" s="40"/>
      <c r="V34" s="41"/>
      <c r="W34" s="90"/>
      <c r="X34" s="43"/>
      <c r="Y34" s="35"/>
      <c r="Z34" s="35"/>
      <c r="AA34" s="35"/>
      <c r="AB34" s="36"/>
      <c r="AC34" s="36"/>
      <c r="AD34" s="43"/>
      <c r="AE34" s="58"/>
      <c r="AF34" s="56"/>
      <c r="AG34" s="56"/>
      <c r="AH34" s="56">
        <v>30</v>
      </c>
      <c r="AI34" s="57"/>
      <c r="AJ34" s="87" t="s">
        <v>28</v>
      </c>
      <c r="AK34" s="37">
        <v>3</v>
      </c>
      <c r="AL34" s="56"/>
      <c r="AM34" s="56"/>
      <c r="AN34" s="56"/>
      <c r="AO34" s="56"/>
      <c r="AP34" s="56"/>
      <c r="AQ34" s="57"/>
      <c r="AR34" s="89"/>
      <c r="AS34" s="44"/>
      <c r="AT34" s="35"/>
      <c r="AU34" s="35"/>
      <c r="AV34" s="35"/>
      <c r="AW34" s="35"/>
      <c r="AX34" s="35"/>
      <c r="AY34" s="46"/>
      <c r="AZ34" s="27"/>
    </row>
    <row r="35" spans="1:52" ht="16.5">
      <c r="A35" s="45">
        <v>19</v>
      </c>
      <c r="B35" s="108" t="s">
        <v>48</v>
      </c>
      <c r="C35" s="268">
        <f t="shared" si="0"/>
        <v>6</v>
      </c>
      <c r="D35" s="261">
        <f>SUM(E35:I35)</f>
        <v>60</v>
      </c>
      <c r="E35" s="255">
        <f t="shared" si="1"/>
        <v>30</v>
      </c>
      <c r="F35" s="256">
        <f t="shared" si="2"/>
        <v>0</v>
      </c>
      <c r="G35" s="256">
        <f t="shared" si="3"/>
        <v>0</v>
      </c>
      <c r="H35" s="256">
        <f t="shared" si="4"/>
        <v>30</v>
      </c>
      <c r="I35" s="256">
        <f t="shared" si="5"/>
        <v>0</v>
      </c>
      <c r="J35" s="44">
        <v>30</v>
      </c>
      <c r="K35" s="35"/>
      <c r="L35" s="35"/>
      <c r="M35" s="56">
        <v>30</v>
      </c>
      <c r="N35" s="35"/>
      <c r="O35" s="36" t="s">
        <v>26</v>
      </c>
      <c r="P35" s="37">
        <v>6</v>
      </c>
      <c r="Q35" s="44"/>
      <c r="R35" s="40"/>
      <c r="S35" s="40"/>
      <c r="T35" s="40"/>
      <c r="U35" s="40"/>
      <c r="V35" s="41"/>
      <c r="W35" s="90"/>
      <c r="X35" s="43"/>
      <c r="Y35" s="35"/>
      <c r="Z35" s="35"/>
      <c r="AA35" s="35"/>
      <c r="AB35" s="36"/>
      <c r="AC35" s="36"/>
      <c r="AD35" s="43"/>
      <c r="AE35" s="44"/>
      <c r="AF35" s="35"/>
      <c r="AG35" s="35"/>
      <c r="AH35" s="35"/>
      <c r="AI35" s="36"/>
      <c r="AJ35" s="52"/>
      <c r="AK35" s="46"/>
      <c r="AL35" s="35"/>
      <c r="AM35" s="35"/>
      <c r="AN35" s="35"/>
      <c r="AO35" s="35"/>
      <c r="AP35" s="35"/>
      <c r="AQ35" s="36"/>
      <c r="AR35" s="43"/>
      <c r="AS35" s="44"/>
      <c r="AT35" s="35"/>
      <c r="AU35" s="35"/>
      <c r="AV35" s="35"/>
      <c r="AW35" s="35"/>
      <c r="AX35" s="35"/>
      <c r="AY35" s="46"/>
      <c r="AZ35" s="27"/>
    </row>
    <row r="36" spans="1:52" ht="16.5">
      <c r="A36" s="29">
        <v>20</v>
      </c>
      <c r="B36" s="92" t="s">
        <v>49</v>
      </c>
      <c r="C36" s="268">
        <f t="shared" si="0"/>
        <v>3</v>
      </c>
      <c r="D36" s="254">
        <f>SUM(E36:I36)</f>
        <v>30</v>
      </c>
      <c r="E36" s="255">
        <f t="shared" si="1"/>
        <v>0</v>
      </c>
      <c r="F36" s="256">
        <f t="shared" si="2"/>
        <v>0</v>
      </c>
      <c r="G36" s="256">
        <f t="shared" si="3"/>
        <v>0</v>
      </c>
      <c r="H36" s="256">
        <f t="shared" si="4"/>
        <v>30</v>
      </c>
      <c r="I36" s="256">
        <f t="shared" si="5"/>
        <v>0</v>
      </c>
      <c r="J36" s="44"/>
      <c r="K36" s="35"/>
      <c r="L36" s="35"/>
      <c r="M36" s="35"/>
      <c r="N36" s="35"/>
      <c r="O36" s="36"/>
      <c r="P36" s="46"/>
      <c r="Q36" s="44"/>
      <c r="R36" s="35"/>
      <c r="S36" s="35"/>
      <c r="T36" s="35"/>
      <c r="U36" s="35"/>
      <c r="V36" s="36"/>
      <c r="W36" s="46"/>
      <c r="X36" s="43"/>
      <c r="Y36" s="35"/>
      <c r="Z36" s="35"/>
      <c r="AA36" s="35"/>
      <c r="AB36" s="36"/>
      <c r="AC36" s="36"/>
      <c r="AD36" s="46"/>
      <c r="AE36" s="43"/>
      <c r="AF36" s="35"/>
      <c r="AG36" s="35"/>
      <c r="AH36" s="35">
        <v>30</v>
      </c>
      <c r="AI36" s="36"/>
      <c r="AJ36" s="52" t="s">
        <v>28</v>
      </c>
      <c r="AK36" s="37">
        <v>3</v>
      </c>
      <c r="AL36" s="35"/>
      <c r="AM36" s="35"/>
      <c r="AN36" s="35"/>
      <c r="AO36" s="35"/>
      <c r="AP36" s="35"/>
      <c r="AQ36" s="36"/>
      <c r="AR36" s="43"/>
      <c r="AS36" s="44"/>
      <c r="AT36" s="35"/>
      <c r="AU36" s="35"/>
      <c r="AV36" s="35"/>
      <c r="AW36" s="35"/>
      <c r="AX36" s="35"/>
      <c r="AY36" s="46"/>
      <c r="AZ36" s="27"/>
    </row>
    <row r="37" spans="1:52" ht="16.5">
      <c r="A37" s="45">
        <v>21</v>
      </c>
      <c r="B37" s="109" t="s">
        <v>50</v>
      </c>
      <c r="C37" s="268">
        <f t="shared" si="0"/>
        <v>3</v>
      </c>
      <c r="D37" s="254">
        <f>SUM(E37:I37)</f>
        <v>30</v>
      </c>
      <c r="E37" s="255">
        <f t="shared" si="1"/>
        <v>15</v>
      </c>
      <c r="F37" s="256">
        <f t="shared" si="2"/>
        <v>0</v>
      </c>
      <c r="G37" s="256">
        <f t="shared" si="3"/>
        <v>0</v>
      </c>
      <c r="H37" s="256">
        <f t="shared" si="4"/>
        <v>15</v>
      </c>
      <c r="I37" s="256">
        <f t="shared" si="5"/>
        <v>0</v>
      </c>
      <c r="J37" s="76"/>
      <c r="K37" s="35"/>
      <c r="L37" s="35"/>
      <c r="M37" s="35"/>
      <c r="N37" s="35"/>
      <c r="O37" s="36"/>
      <c r="P37" s="46"/>
      <c r="Q37" s="35">
        <v>15</v>
      </c>
      <c r="R37" s="35"/>
      <c r="S37" s="35"/>
      <c r="T37" s="35">
        <v>15</v>
      </c>
      <c r="U37" s="40"/>
      <c r="V37" s="40" t="s">
        <v>26</v>
      </c>
      <c r="W37" s="61">
        <v>3</v>
      </c>
      <c r="X37" s="43"/>
      <c r="Y37" s="35"/>
      <c r="Z37" s="35"/>
      <c r="AA37" s="35"/>
      <c r="AB37" s="36"/>
      <c r="AC37" s="36"/>
      <c r="AD37" s="43"/>
      <c r="AE37" s="44"/>
      <c r="AF37" s="35"/>
      <c r="AG37" s="35"/>
      <c r="AH37" s="35"/>
      <c r="AI37" s="36"/>
      <c r="AJ37" s="52"/>
      <c r="AK37" s="46"/>
      <c r="AL37" s="35"/>
      <c r="AM37" s="35"/>
      <c r="AN37" s="35"/>
      <c r="AO37" s="35"/>
      <c r="AP37" s="35"/>
      <c r="AQ37" s="36"/>
      <c r="AR37" s="43"/>
      <c r="AS37" s="44"/>
      <c r="AT37" s="35"/>
      <c r="AU37" s="35"/>
      <c r="AV37" s="35"/>
      <c r="AW37" s="35"/>
      <c r="AX37" s="35"/>
      <c r="AY37" s="46"/>
      <c r="AZ37" s="27"/>
    </row>
    <row r="38" spans="1:52" s="242" customFormat="1" ht="16.5">
      <c r="A38" s="244"/>
      <c r="B38" s="290" t="s">
        <v>51</v>
      </c>
      <c r="C38" s="291"/>
      <c r="D38" s="265"/>
      <c r="E38" s="266"/>
      <c r="F38" s="266"/>
      <c r="G38" s="266"/>
      <c r="H38" s="266"/>
      <c r="I38" s="266"/>
      <c r="J38" s="246"/>
      <c r="K38" s="245"/>
      <c r="L38" s="245"/>
      <c r="M38" s="245"/>
      <c r="N38" s="245"/>
      <c r="O38" s="247"/>
      <c r="P38" s="248"/>
      <c r="Q38" s="246"/>
      <c r="R38" s="249"/>
      <c r="S38" s="249"/>
      <c r="T38" s="249"/>
      <c r="U38" s="249"/>
      <c r="V38" s="250"/>
      <c r="W38" s="251"/>
      <c r="X38" s="248"/>
      <c r="Y38" s="245"/>
      <c r="Z38" s="245"/>
      <c r="AA38" s="245"/>
      <c r="AB38" s="247"/>
      <c r="AC38" s="247"/>
      <c r="AD38" s="248"/>
      <c r="AE38" s="246"/>
      <c r="AF38" s="245"/>
      <c r="AG38" s="245"/>
      <c r="AH38" s="245"/>
      <c r="AI38" s="247"/>
      <c r="AJ38" s="252"/>
      <c r="AK38" s="253"/>
      <c r="AL38" s="245"/>
      <c r="AM38" s="245"/>
      <c r="AN38" s="245"/>
      <c r="AO38" s="245"/>
      <c r="AP38" s="245"/>
      <c r="AQ38" s="247"/>
      <c r="AR38" s="248"/>
      <c r="AS38" s="246"/>
      <c r="AT38" s="245"/>
      <c r="AU38" s="245"/>
      <c r="AV38" s="245"/>
      <c r="AW38" s="245"/>
      <c r="AX38" s="245"/>
      <c r="AY38" s="253"/>
      <c r="AZ38" s="243"/>
    </row>
    <row r="39" spans="1:52" ht="16.5">
      <c r="A39" s="45">
        <v>22</v>
      </c>
      <c r="B39" s="109" t="s">
        <v>52</v>
      </c>
      <c r="C39" s="268">
        <f t="shared" si="0"/>
        <v>8</v>
      </c>
      <c r="D39" s="254">
        <f>SUM(E39:I39)</f>
        <v>120</v>
      </c>
      <c r="E39" s="255">
        <f t="shared" si="1"/>
        <v>0</v>
      </c>
      <c r="F39" s="256">
        <f t="shared" si="2"/>
        <v>0</v>
      </c>
      <c r="G39" s="256">
        <f t="shared" si="3"/>
        <v>0</v>
      </c>
      <c r="H39" s="256">
        <f t="shared" si="4"/>
        <v>120</v>
      </c>
      <c r="I39" s="256">
        <f t="shared" si="5"/>
        <v>0</v>
      </c>
      <c r="J39" s="76"/>
      <c r="K39" s="35"/>
      <c r="L39" s="35"/>
      <c r="M39" s="35"/>
      <c r="N39" s="35"/>
      <c r="O39" s="36"/>
      <c r="P39" s="46"/>
      <c r="Q39" s="44"/>
      <c r="R39" s="40"/>
      <c r="S39" s="40"/>
      <c r="T39" s="40">
        <v>30</v>
      </c>
      <c r="U39" s="40"/>
      <c r="V39" s="41" t="s">
        <v>28</v>
      </c>
      <c r="W39" s="61">
        <v>2</v>
      </c>
      <c r="X39" s="43"/>
      <c r="Y39" s="35"/>
      <c r="Z39" s="35"/>
      <c r="AA39" s="35">
        <v>30</v>
      </c>
      <c r="AB39" s="36"/>
      <c r="AC39" s="36" t="s">
        <v>28</v>
      </c>
      <c r="AD39" s="89">
        <v>2</v>
      </c>
      <c r="AE39" s="44"/>
      <c r="AF39" s="35"/>
      <c r="AG39" s="35"/>
      <c r="AH39" s="35">
        <v>30</v>
      </c>
      <c r="AI39" s="36"/>
      <c r="AJ39" s="87" t="s">
        <v>28</v>
      </c>
      <c r="AK39" s="37">
        <v>2</v>
      </c>
      <c r="AL39" s="35"/>
      <c r="AM39" s="35"/>
      <c r="AN39" s="35"/>
      <c r="AO39" s="56">
        <v>30</v>
      </c>
      <c r="AP39" s="35"/>
      <c r="AQ39" s="57" t="s">
        <v>26</v>
      </c>
      <c r="AR39" s="89">
        <v>2</v>
      </c>
      <c r="AS39" s="44"/>
      <c r="AT39" s="35"/>
      <c r="AU39" s="35"/>
      <c r="AV39" s="35"/>
      <c r="AW39" s="35"/>
      <c r="AX39" s="35"/>
      <c r="AY39" s="46"/>
      <c r="AZ39" s="27"/>
    </row>
    <row r="40" spans="1:52" ht="16.5">
      <c r="A40" s="45">
        <v>23</v>
      </c>
      <c r="B40" s="75" t="s">
        <v>53</v>
      </c>
      <c r="C40" s="268">
        <f t="shared" si="0"/>
        <v>4</v>
      </c>
      <c r="D40" s="254">
        <f>SUM(E40:I40)</f>
        <v>60</v>
      </c>
      <c r="E40" s="255">
        <f t="shared" si="1"/>
        <v>0</v>
      </c>
      <c r="F40" s="256">
        <f t="shared" si="2"/>
        <v>0</v>
      </c>
      <c r="G40" s="256">
        <f t="shared" si="3"/>
        <v>0</v>
      </c>
      <c r="H40" s="256">
        <f t="shared" si="4"/>
        <v>60</v>
      </c>
      <c r="I40" s="256">
        <f t="shared" si="5"/>
        <v>0</v>
      </c>
      <c r="J40" s="44"/>
      <c r="K40" s="35"/>
      <c r="L40" s="35"/>
      <c r="M40" s="35"/>
      <c r="N40" s="35"/>
      <c r="O40" s="36"/>
      <c r="P40" s="43"/>
      <c r="Q40" s="44"/>
      <c r="R40" s="40"/>
      <c r="S40" s="40"/>
      <c r="T40" s="40"/>
      <c r="U40" s="40"/>
      <c r="V40" s="41"/>
      <c r="W40" s="90"/>
      <c r="X40" s="43"/>
      <c r="Y40" s="35"/>
      <c r="Z40" s="35"/>
      <c r="AA40" s="35"/>
      <c r="AB40" s="36"/>
      <c r="AC40" s="36"/>
      <c r="AD40" s="43"/>
      <c r="AE40" s="44"/>
      <c r="AF40" s="35"/>
      <c r="AG40" s="35"/>
      <c r="AH40" s="35"/>
      <c r="AI40" s="36"/>
      <c r="AJ40" s="52"/>
      <c r="AK40" s="46"/>
      <c r="AL40" s="35"/>
      <c r="AM40" s="35"/>
      <c r="AN40" s="35"/>
      <c r="AO40" s="35">
        <v>30</v>
      </c>
      <c r="AP40" s="35"/>
      <c r="AQ40" s="36" t="s">
        <v>28</v>
      </c>
      <c r="AR40" s="89">
        <v>2</v>
      </c>
      <c r="AS40" s="44"/>
      <c r="AT40" s="35"/>
      <c r="AU40" s="35"/>
      <c r="AV40" s="35">
        <v>30</v>
      </c>
      <c r="AW40" s="35"/>
      <c r="AX40" s="35" t="s">
        <v>28</v>
      </c>
      <c r="AY40" s="37">
        <v>2</v>
      </c>
      <c r="AZ40" s="27"/>
    </row>
    <row r="41" spans="1:52" ht="16.5">
      <c r="A41" s="118"/>
      <c r="B41" s="292"/>
      <c r="C41" s="293"/>
      <c r="D41" s="294"/>
      <c r="E41" s="267"/>
      <c r="F41" s="267"/>
      <c r="G41" s="267"/>
      <c r="H41" s="267"/>
      <c r="I41" s="267"/>
      <c r="J41" s="121"/>
      <c r="K41" s="120"/>
      <c r="L41" s="120"/>
      <c r="M41" s="120"/>
      <c r="N41" s="120"/>
      <c r="O41" s="122"/>
      <c r="P41" s="123"/>
      <c r="Q41" s="121"/>
      <c r="R41" s="124"/>
      <c r="S41" s="124"/>
      <c r="T41" s="124"/>
      <c r="U41" s="124"/>
      <c r="V41" s="125"/>
      <c r="W41" s="126"/>
      <c r="X41" s="123"/>
      <c r="Y41" s="120"/>
      <c r="Z41" s="120"/>
      <c r="AA41" s="120"/>
      <c r="AB41" s="122"/>
      <c r="AC41" s="122"/>
      <c r="AD41" s="123"/>
      <c r="AE41" s="121"/>
      <c r="AF41" s="120"/>
      <c r="AG41" s="120"/>
      <c r="AH41" s="120"/>
      <c r="AI41" s="122"/>
      <c r="AJ41" s="127"/>
      <c r="AK41" s="128"/>
      <c r="AL41" s="123"/>
      <c r="AM41" s="120"/>
      <c r="AN41" s="120"/>
      <c r="AO41" s="120"/>
      <c r="AP41" s="122"/>
      <c r="AQ41" s="122"/>
      <c r="AR41" s="128"/>
      <c r="AS41" s="119"/>
      <c r="AT41" s="120"/>
      <c r="AU41" s="120"/>
      <c r="AV41" s="120"/>
      <c r="AW41" s="120"/>
      <c r="AX41" s="120"/>
      <c r="AY41" s="128"/>
      <c r="AZ41" s="27"/>
    </row>
    <row r="42" spans="1:52" ht="17.25" thickBot="1">
      <c r="A42" s="45">
        <v>24</v>
      </c>
      <c r="B42" s="62" t="s">
        <v>54</v>
      </c>
      <c r="C42" s="268">
        <f t="shared" si="0"/>
        <v>0</v>
      </c>
      <c r="D42" s="254">
        <f>SUM(E42:I42)</f>
        <v>60</v>
      </c>
      <c r="E42" s="255">
        <f t="shared" si="1"/>
        <v>0</v>
      </c>
      <c r="F42" s="256">
        <f t="shared" si="2"/>
        <v>60</v>
      </c>
      <c r="G42" s="256">
        <f t="shared" si="3"/>
        <v>0</v>
      </c>
      <c r="H42" s="256">
        <f t="shared" si="4"/>
        <v>0</v>
      </c>
      <c r="I42" s="256">
        <f t="shared" si="5"/>
        <v>0</v>
      </c>
      <c r="J42" s="269"/>
      <c r="K42" s="270">
        <v>30</v>
      </c>
      <c r="L42" s="270"/>
      <c r="M42" s="270"/>
      <c r="N42" s="270"/>
      <c r="O42" s="271" t="s">
        <v>28</v>
      </c>
      <c r="P42" s="272"/>
      <c r="Q42" s="273"/>
      <c r="R42" s="274">
        <v>30</v>
      </c>
      <c r="S42" s="274"/>
      <c r="T42" s="274"/>
      <c r="U42" s="274"/>
      <c r="V42" s="275" t="s">
        <v>28</v>
      </c>
      <c r="W42" s="276">
        <v>0</v>
      </c>
      <c r="X42" s="277"/>
      <c r="Y42" s="270"/>
      <c r="Z42" s="270"/>
      <c r="AA42" s="270"/>
      <c r="AB42" s="271"/>
      <c r="AC42" s="271"/>
      <c r="AD42" s="277"/>
      <c r="AE42" s="273"/>
      <c r="AF42" s="270"/>
      <c r="AG42" s="270"/>
      <c r="AH42" s="270"/>
      <c r="AI42" s="271"/>
      <c r="AJ42" s="278"/>
      <c r="AK42" s="279"/>
      <c r="AL42" s="277"/>
      <c r="AM42" s="270"/>
      <c r="AN42" s="270"/>
      <c r="AO42" s="270"/>
      <c r="AP42" s="271"/>
      <c r="AQ42" s="271"/>
      <c r="AR42" s="279"/>
      <c r="AS42" s="254"/>
      <c r="AT42" s="270"/>
      <c r="AU42" s="270"/>
      <c r="AV42" s="270"/>
      <c r="AW42" s="270"/>
      <c r="AX42" s="270"/>
      <c r="AY42" s="279"/>
      <c r="AZ42" s="27"/>
    </row>
    <row r="43" spans="1:52" s="242" customFormat="1" ht="17.25" thickBot="1">
      <c r="A43" s="353" t="s">
        <v>55</v>
      </c>
      <c r="B43" s="353"/>
      <c r="C43" s="297">
        <f aca="true" t="shared" si="6" ref="C43:N43">SUM(C13:C42)</f>
        <v>102</v>
      </c>
      <c r="D43" s="297">
        <f t="shared" si="6"/>
        <v>1140</v>
      </c>
      <c r="E43" s="297">
        <f t="shared" si="6"/>
        <v>315</v>
      </c>
      <c r="F43" s="297">
        <f t="shared" si="6"/>
        <v>60</v>
      </c>
      <c r="G43" s="297">
        <f t="shared" si="6"/>
        <v>30</v>
      </c>
      <c r="H43" s="297">
        <f t="shared" si="6"/>
        <v>735</v>
      </c>
      <c r="I43" s="297">
        <f t="shared" si="6"/>
        <v>0</v>
      </c>
      <c r="J43" s="297">
        <f t="shared" si="6"/>
        <v>120</v>
      </c>
      <c r="K43" s="297">
        <f t="shared" si="6"/>
        <v>30</v>
      </c>
      <c r="L43" s="297">
        <f t="shared" si="6"/>
        <v>30</v>
      </c>
      <c r="M43" s="297">
        <f t="shared" si="6"/>
        <v>105</v>
      </c>
      <c r="N43" s="297">
        <f t="shared" si="6"/>
        <v>0</v>
      </c>
      <c r="O43" s="297"/>
      <c r="P43" s="297">
        <f aca="true" t="shared" si="7" ref="P43:U43">SUM(P13:P42)</f>
        <v>30</v>
      </c>
      <c r="Q43" s="297">
        <f t="shared" si="7"/>
        <v>90</v>
      </c>
      <c r="R43" s="297">
        <f t="shared" si="7"/>
        <v>30</v>
      </c>
      <c r="S43" s="297">
        <f t="shared" si="7"/>
        <v>0</v>
      </c>
      <c r="T43" s="297">
        <f t="shared" si="7"/>
        <v>120</v>
      </c>
      <c r="U43" s="297">
        <f t="shared" si="7"/>
        <v>0</v>
      </c>
      <c r="V43" s="297"/>
      <c r="W43" s="297">
        <f aca="true" t="shared" si="8" ref="W43:AB43">SUM(W13:W42)</f>
        <v>20</v>
      </c>
      <c r="X43" s="297">
        <f t="shared" si="8"/>
        <v>45</v>
      </c>
      <c r="Y43" s="297">
        <f t="shared" si="8"/>
        <v>0</v>
      </c>
      <c r="Z43" s="297">
        <f t="shared" si="8"/>
        <v>0</v>
      </c>
      <c r="AA43" s="297">
        <f t="shared" si="8"/>
        <v>135</v>
      </c>
      <c r="AB43" s="297">
        <f t="shared" si="8"/>
        <v>0</v>
      </c>
      <c r="AC43" s="297"/>
      <c r="AD43" s="297">
        <f aca="true" t="shared" si="9" ref="AD43:AI43">SUM(AD13:AD42)</f>
        <v>14</v>
      </c>
      <c r="AE43" s="297">
        <f t="shared" si="9"/>
        <v>0</v>
      </c>
      <c r="AF43" s="297">
        <f t="shared" si="9"/>
        <v>0</v>
      </c>
      <c r="AG43" s="297">
        <f t="shared" si="9"/>
        <v>0</v>
      </c>
      <c r="AH43" s="297">
        <f t="shared" si="9"/>
        <v>180</v>
      </c>
      <c r="AI43" s="297">
        <f t="shared" si="9"/>
        <v>0</v>
      </c>
      <c r="AJ43" s="297"/>
      <c r="AK43" s="297">
        <f aca="true" t="shared" si="10" ref="AK43:AP43">SUM(AK13:AK42)</f>
        <v>17</v>
      </c>
      <c r="AL43" s="297">
        <f t="shared" si="10"/>
        <v>60</v>
      </c>
      <c r="AM43" s="297">
        <f t="shared" si="10"/>
        <v>0</v>
      </c>
      <c r="AN43" s="297">
        <f t="shared" si="10"/>
        <v>0</v>
      </c>
      <c r="AO43" s="297">
        <f t="shared" si="10"/>
        <v>165</v>
      </c>
      <c r="AP43" s="297">
        <f t="shared" si="10"/>
        <v>0</v>
      </c>
      <c r="AQ43" s="297"/>
      <c r="AR43" s="297">
        <f aca="true" t="shared" si="11" ref="AR43:AW43">SUM(AR13:AR42)</f>
        <v>19</v>
      </c>
      <c r="AS43" s="297">
        <f t="shared" si="11"/>
        <v>0</v>
      </c>
      <c r="AT43" s="297">
        <f t="shared" si="11"/>
        <v>0</v>
      </c>
      <c r="AU43" s="297">
        <f t="shared" si="11"/>
        <v>0</v>
      </c>
      <c r="AV43" s="297">
        <f t="shared" si="11"/>
        <v>30</v>
      </c>
      <c r="AW43" s="297">
        <f t="shared" si="11"/>
        <v>0</v>
      </c>
      <c r="AX43" s="297"/>
      <c r="AY43" s="297">
        <f>SUM(AY13:AY42)</f>
        <v>2</v>
      </c>
      <c r="AZ43" s="243"/>
    </row>
    <row r="44" spans="1:52" ht="14.25" customHeight="1" thickBot="1">
      <c r="A44" s="348" t="s">
        <v>56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50"/>
      <c r="AZ44" s="27"/>
    </row>
    <row r="45" spans="1:52" ht="17.25" thickBot="1">
      <c r="A45" s="314">
        <v>1</v>
      </c>
      <c r="B45" s="315" t="s">
        <v>57</v>
      </c>
      <c r="C45" s="316">
        <f>SUM(P45,W45,AD45,AK45,AR45,AY45)</f>
        <v>8</v>
      </c>
      <c r="D45" s="317">
        <f>SUM(E45:I45)</f>
        <v>120</v>
      </c>
      <c r="E45" s="318">
        <f>SUM(J45,Q45,X45,AE45,AL45,AS45)</f>
        <v>0</v>
      </c>
      <c r="F45" s="319">
        <f>SUM(K45,R45,Y45,AF45,AM45,AT45)</f>
        <v>0</v>
      </c>
      <c r="G45" s="319">
        <f>SUM(L45,S45,Z45,AG45,AN45,AU45)</f>
        <v>0</v>
      </c>
      <c r="H45" s="319">
        <f>SUM(M45,T45,AA45,AH45,AO45,AV45)</f>
        <v>120</v>
      </c>
      <c r="I45" s="319">
        <f>SUM(N45+U45+AB45+AI45+AP45+AW45)</f>
        <v>0</v>
      </c>
      <c r="J45" s="320"/>
      <c r="K45" s="321"/>
      <c r="L45" s="321"/>
      <c r="M45" s="321"/>
      <c r="N45" s="321"/>
      <c r="O45" s="321"/>
      <c r="P45" s="322"/>
      <c r="Q45" s="304"/>
      <c r="R45" s="306"/>
      <c r="S45" s="306"/>
      <c r="T45" s="306">
        <v>30</v>
      </c>
      <c r="U45" s="306"/>
      <c r="V45" s="323" t="s">
        <v>28</v>
      </c>
      <c r="W45" s="324">
        <v>2</v>
      </c>
      <c r="X45" s="309"/>
      <c r="Y45" s="305"/>
      <c r="Z45" s="305"/>
      <c r="AA45" s="305">
        <v>30</v>
      </c>
      <c r="AB45" s="306"/>
      <c r="AC45" s="306" t="s">
        <v>28</v>
      </c>
      <c r="AD45" s="312">
        <v>2</v>
      </c>
      <c r="AE45" s="304"/>
      <c r="AF45" s="305"/>
      <c r="AG45" s="306"/>
      <c r="AH45" s="305">
        <v>30</v>
      </c>
      <c r="AI45" s="306"/>
      <c r="AJ45" s="307" t="s">
        <v>28</v>
      </c>
      <c r="AK45" s="308">
        <v>2</v>
      </c>
      <c r="AL45" s="309"/>
      <c r="AM45" s="305"/>
      <c r="AN45" s="305"/>
      <c r="AO45" s="310">
        <v>30</v>
      </c>
      <c r="AP45" s="306"/>
      <c r="AQ45" s="311" t="s">
        <v>26</v>
      </c>
      <c r="AR45" s="312">
        <v>2</v>
      </c>
      <c r="AS45" s="304"/>
      <c r="AT45" s="305"/>
      <c r="AU45" s="305"/>
      <c r="AV45" s="305"/>
      <c r="AW45" s="305"/>
      <c r="AX45" s="305"/>
      <c r="AY45" s="313"/>
      <c r="AZ45" s="27"/>
    </row>
    <row r="46" spans="1:52" ht="16.5">
      <c r="A46" s="76">
        <v>2</v>
      </c>
      <c r="B46" s="129" t="s">
        <v>58</v>
      </c>
      <c r="C46" s="316">
        <f>SUM(P46,W46,AD46,AK46,AR46,AY46)</f>
        <v>8</v>
      </c>
      <c r="D46" s="254">
        <f aca="true" t="shared" si="12" ref="D46:D70">SUM(E46:I46)</f>
        <v>60</v>
      </c>
      <c r="E46" s="255">
        <f aca="true" t="shared" si="13" ref="E46:E70">SUM(J46,Q46,X46,AE46,AL46,AS46)</f>
        <v>0</v>
      </c>
      <c r="F46" s="256">
        <f aca="true" t="shared" si="14" ref="F46:F70">SUM(K46,R46,Y46,AF46,AM46,AT46)</f>
        <v>0</v>
      </c>
      <c r="G46" s="256">
        <f aca="true" t="shared" si="15" ref="G46:G70">SUM(L46,S46,Z46,AG46,AN46,AU46)</f>
        <v>0</v>
      </c>
      <c r="H46" s="256">
        <f aca="true" t="shared" si="16" ref="H46:H70">SUM(M46,T46,AA46,AH46,AO46,AV46)</f>
        <v>0</v>
      </c>
      <c r="I46" s="256">
        <f aca="true" t="shared" si="17" ref="I46:I70">SUM(N46+U46+AB46+AI46+AP46+AW46)</f>
        <v>60</v>
      </c>
      <c r="J46" s="44"/>
      <c r="K46" s="35"/>
      <c r="L46" s="35"/>
      <c r="M46" s="35"/>
      <c r="N46" s="35"/>
      <c r="O46" s="36"/>
      <c r="P46" s="43"/>
      <c r="Q46" s="44"/>
      <c r="R46" s="40"/>
      <c r="S46" s="40"/>
      <c r="T46" s="40"/>
      <c r="U46" s="40"/>
      <c r="V46" s="41"/>
      <c r="W46" s="90"/>
      <c r="X46" s="43"/>
      <c r="Y46" s="35"/>
      <c r="Z46" s="35"/>
      <c r="AA46" s="35"/>
      <c r="AB46" s="36"/>
      <c r="AC46" s="36"/>
      <c r="AD46" s="43"/>
      <c r="AE46" s="44"/>
      <c r="AF46" s="35"/>
      <c r="AG46" s="35"/>
      <c r="AH46" s="35"/>
      <c r="AI46" s="36"/>
      <c r="AJ46" s="52"/>
      <c r="AK46" s="46"/>
      <c r="AL46" s="35"/>
      <c r="AM46" s="35"/>
      <c r="AN46" s="35"/>
      <c r="AO46" s="35"/>
      <c r="AP46" s="35">
        <v>30</v>
      </c>
      <c r="AQ46" s="36" t="s">
        <v>28</v>
      </c>
      <c r="AR46" s="89">
        <v>4</v>
      </c>
      <c r="AS46" s="44"/>
      <c r="AT46" s="35"/>
      <c r="AU46" s="35"/>
      <c r="AV46" s="35"/>
      <c r="AW46" s="35">
        <v>30</v>
      </c>
      <c r="AX46" s="35" t="s">
        <v>28</v>
      </c>
      <c r="AY46" s="328">
        <v>4</v>
      </c>
      <c r="AZ46" s="27"/>
    </row>
    <row r="47" spans="1:52" ht="18" customHeight="1">
      <c r="A47" s="130"/>
      <c r="B47" s="131" t="s">
        <v>97</v>
      </c>
      <c r="C47" s="115"/>
      <c r="D47" s="110"/>
      <c r="E47" s="110"/>
      <c r="F47" s="110"/>
      <c r="G47" s="110"/>
      <c r="H47" s="110"/>
      <c r="I47" s="110"/>
      <c r="J47" s="111"/>
      <c r="K47" s="110"/>
      <c r="L47" s="110"/>
      <c r="M47" s="110"/>
      <c r="N47" s="110"/>
      <c r="O47" s="112"/>
      <c r="P47" s="325"/>
      <c r="Q47" s="113"/>
      <c r="R47" s="110"/>
      <c r="S47" s="110"/>
      <c r="T47" s="110"/>
      <c r="U47" s="110"/>
      <c r="V47" s="114"/>
      <c r="W47" s="115"/>
      <c r="X47" s="113"/>
      <c r="Y47" s="110"/>
      <c r="Z47" s="110"/>
      <c r="AA47" s="110"/>
      <c r="AB47" s="112"/>
      <c r="AC47" s="112"/>
      <c r="AD47" s="113"/>
      <c r="AE47" s="111"/>
      <c r="AF47" s="110"/>
      <c r="AG47" s="110"/>
      <c r="AH47" s="110"/>
      <c r="AI47" s="112"/>
      <c r="AJ47" s="116"/>
      <c r="AK47" s="115"/>
      <c r="AL47" s="113"/>
      <c r="AM47" s="110"/>
      <c r="AN47" s="110"/>
      <c r="AO47" s="110"/>
      <c r="AP47" s="110"/>
      <c r="AQ47" s="112"/>
      <c r="AR47" s="113"/>
      <c r="AS47" s="111"/>
      <c r="AT47" s="110"/>
      <c r="AU47" s="110"/>
      <c r="AV47" s="110"/>
      <c r="AW47" s="110"/>
      <c r="AX47" s="110"/>
      <c r="AY47" s="117"/>
      <c r="AZ47" s="27"/>
    </row>
    <row r="48" spans="1:52" ht="16.5">
      <c r="A48" s="76">
        <v>3</v>
      </c>
      <c r="B48" s="231" t="s">
        <v>98</v>
      </c>
      <c r="C48" s="232">
        <f>P48+W48+AD48+AK48+AR48+AY48</f>
        <v>6</v>
      </c>
      <c r="D48" s="254">
        <f t="shared" si="12"/>
        <v>60</v>
      </c>
      <c r="E48" s="255">
        <f t="shared" si="13"/>
        <v>30</v>
      </c>
      <c r="F48" s="256">
        <f t="shared" si="14"/>
        <v>0</v>
      </c>
      <c r="G48" s="256">
        <f t="shared" si="15"/>
        <v>0</v>
      </c>
      <c r="H48" s="256">
        <f t="shared" si="16"/>
        <v>30</v>
      </c>
      <c r="I48" s="256">
        <f t="shared" si="17"/>
        <v>0</v>
      </c>
      <c r="J48" s="234"/>
      <c r="K48" s="233"/>
      <c r="L48" s="233"/>
      <c r="M48" s="233"/>
      <c r="N48" s="233"/>
      <c r="O48" s="235"/>
      <c r="P48" s="236"/>
      <c r="Q48" s="240">
        <v>30</v>
      </c>
      <c r="R48" s="233"/>
      <c r="S48" s="233"/>
      <c r="T48" s="233">
        <v>30</v>
      </c>
      <c r="U48" s="233"/>
      <c r="V48" s="237" t="s">
        <v>26</v>
      </c>
      <c r="W48" s="329">
        <v>6</v>
      </c>
      <c r="X48" s="236"/>
      <c r="Y48" s="233"/>
      <c r="Z48" s="233"/>
      <c r="AA48" s="233"/>
      <c r="AB48" s="235"/>
      <c r="AC48" s="235"/>
      <c r="AD48" s="236"/>
      <c r="AE48" s="234"/>
      <c r="AF48" s="233"/>
      <c r="AG48" s="233"/>
      <c r="AH48" s="233"/>
      <c r="AI48" s="235"/>
      <c r="AJ48" s="238"/>
      <c r="AK48" s="232"/>
      <c r="AL48" s="236"/>
      <c r="AM48" s="233"/>
      <c r="AN48" s="233"/>
      <c r="AO48" s="233"/>
      <c r="AP48" s="233"/>
      <c r="AQ48" s="235"/>
      <c r="AR48" s="236"/>
      <c r="AS48" s="234"/>
      <c r="AT48" s="233"/>
      <c r="AU48" s="233"/>
      <c r="AV48" s="233"/>
      <c r="AW48" s="233"/>
      <c r="AX48" s="233"/>
      <c r="AY48" s="239"/>
      <c r="AZ48" s="27"/>
    </row>
    <row r="49" spans="1:52" ht="16.5">
      <c r="A49" s="76">
        <v>4</v>
      </c>
      <c r="B49" s="231" t="s">
        <v>101</v>
      </c>
      <c r="C49" s="232">
        <f aca="true" t="shared" si="18" ref="C49:C54">P49+W49+AD49+AK49+AR49+AY49</f>
        <v>6</v>
      </c>
      <c r="D49" s="254">
        <f t="shared" si="12"/>
        <v>60</v>
      </c>
      <c r="E49" s="255">
        <f t="shared" si="13"/>
        <v>30</v>
      </c>
      <c r="F49" s="256">
        <f t="shared" si="14"/>
        <v>0</v>
      </c>
      <c r="G49" s="256">
        <f t="shared" si="15"/>
        <v>0</v>
      </c>
      <c r="H49" s="256">
        <f t="shared" si="16"/>
        <v>30</v>
      </c>
      <c r="I49" s="256">
        <f t="shared" si="17"/>
        <v>0</v>
      </c>
      <c r="J49" s="234"/>
      <c r="K49" s="233"/>
      <c r="L49" s="233"/>
      <c r="M49" s="233"/>
      <c r="N49" s="233"/>
      <c r="O49" s="235"/>
      <c r="P49" s="236"/>
      <c r="Q49" s="241"/>
      <c r="R49" s="233"/>
      <c r="S49" s="233"/>
      <c r="T49" s="233"/>
      <c r="U49" s="233"/>
      <c r="V49" s="237"/>
      <c r="W49" s="232"/>
      <c r="X49" s="236">
        <v>30</v>
      </c>
      <c r="Y49" s="233"/>
      <c r="Z49" s="233"/>
      <c r="AA49" s="233">
        <v>30</v>
      </c>
      <c r="AB49" s="235"/>
      <c r="AC49" s="235" t="s">
        <v>26</v>
      </c>
      <c r="AD49" s="330">
        <v>6</v>
      </c>
      <c r="AE49" s="234"/>
      <c r="AF49" s="233"/>
      <c r="AG49" s="233"/>
      <c r="AH49" s="233"/>
      <c r="AI49" s="235"/>
      <c r="AJ49" s="238"/>
      <c r="AK49" s="232"/>
      <c r="AL49" s="236"/>
      <c r="AM49" s="233"/>
      <c r="AN49" s="233"/>
      <c r="AO49" s="233"/>
      <c r="AP49" s="233"/>
      <c r="AQ49" s="235"/>
      <c r="AR49" s="236"/>
      <c r="AS49" s="234"/>
      <c r="AT49" s="233"/>
      <c r="AU49" s="233"/>
      <c r="AV49" s="233"/>
      <c r="AW49" s="233"/>
      <c r="AX49" s="233"/>
      <c r="AY49" s="239"/>
      <c r="AZ49" s="27"/>
    </row>
    <row r="50" spans="1:52" ht="16.5">
      <c r="A50" s="76">
        <v>5</v>
      </c>
      <c r="B50" s="231" t="s">
        <v>102</v>
      </c>
      <c r="C50" s="232">
        <f t="shared" si="18"/>
        <v>6</v>
      </c>
      <c r="D50" s="254">
        <f t="shared" si="12"/>
        <v>60</v>
      </c>
      <c r="E50" s="255">
        <f t="shared" si="13"/>
        <v>30</v>
      </c>
      <c r="F50" s="256">
        <f t="shared" si="14"/>
        <v>0</v>
      </c>
      <c r="G50" s="256">
        <f t="shared" si="15"/>
        <v>0</v>
      </c>
      <c r="H50" s="256">
        <f t="shared" si="16"/>
        <v>30</v>
      </c>
      <c r="I50" s="256">
        <f t="shared" si="17"/>
        <v>0</v>
      </c>
      <c r="J50" s="234"/>
      <c r="K50" s="233"/>
      <c r="L50" s="233"/>
      <c r="M50" s="233"/>
      <c r="N50" s="233"/>
      <c r="O50" s="235"/>
      <c r="P50" s="236"/>
      <c r="Q50" s="241"/>
      <c r="R50" s="233"/>
      <c r="S50" s="233"/>
      <c r="T50" s="233"/>
      <c r="U50" s="233"/>
      <c r="V50" s="237"/>
      <c r="W50" s="232"/>
      <c r="X50" s="236">
        <v>30</v>
      </c>
      <c r="Y50" s="233"/>
      <c r="Z50" s="233"/>
      <c r="AA50" s="233">
        <v>30</v>
      </c>
      <c r="AB50" s="235"/>
      <c r="AC50" s="235" t="s">
        <v>26</v>
      </c>
      <c r="AD50" s="330">
        <v>6</v>
      </c>
      <c r="AE50" s="234"/>
      <c r="AF50" s="233"/>
      <c r="AG50" s="233"/>
      <c r="AH50" s="233"/>
      <c r="AI50" s="235"/>
      <c r="AJ50" s="238"/>
      <c r="AK50" s="232"/>
      <c r="AL50" s="236"/>
      <c r="AM50" s="233"/>
      <c r="AN50" s="233"/>
      <c r="AO50" s="233"/>
      <c r="AP50" s="233"/>
      <c r="AQ50" s="235"/>
      <c r="AR50" s="236"/>
      <c r="AS50" s="234"/>
      <c r="AT50" s="233"/>
      <c r="AU50" s="233"/>
      <c r="AV50" s="233"/>
      <c r="AW50" s="233"/>
      <c r="AX50" s="233"/>
      <c r="AY50" s="239"/>
      <c r="AZ50" s="27"/>
    </row>
    <row r="51" spans="1:52" ht="16.5">
      <c r="A51" s="76">
        <v>6</v>
      </c>
      <c r="B51" s="231" t="s">
        <v>103</v>
      </c>
      <c r="C51" s="232">
        <f t="shared" si="18"/>
        <v>6</v>
      </c>
      <c r="D51" s="254">
        <f t="shared" si="12"/>
        <v>60</v>
      </c>
      <c r="E51" s="255">
        <f t="shared" si="13"/>
        <v>30</v>
      </c>
      <c r="F51" s="256">
        <f t="shared" si="14"/>
        <v>0</v>
      </c>
      <c r="G51" s="256">
        <f t="shared" si="15"/>
        <v>0</v>
      </c>
      <c r="H51" s="256">
        <f t="shared" si="16"/>
        <v>30</v>
      </c>
      <c r="I51" s="256">
        <f t="shared" si="17"/>
        <v>0</v>
      </c>
      <c r="J51" s="234"/>
      <c r="K51" s="233"/>
      <c r="L51" s="233"/>
      <c r="M51" s="233"/>
      <c r="N51" s="233"/>
      <c r="O51" s="235"/>
      <c r="P51" s="236"/>
      <c r="Q51" s="241"/>
      <c r="R51" s="233"/>
      <c r="S51" s="233"/>
      <c r="T51" s="233"/>
      <c r="U51" s="233"/>
      <c r="V51" s="237"/>
      <c r="W51" s="232"/>
      <c r="X51" s="236"/>
      <c r="Y51" s="233"/>
      <c r="Z51" s="233"/>
      <c r="AA51" s="233"/>
      <c r="AB51" s="235"/>
      <c r="AC51" s="235"/>
      <c r="AD51" s="236"/>
      <c r="AE51" s="234">
        <v>30</v>
      </c>
      <c r="AF51" s="233"/>
      <c r="AG51" s="233"/>
      <c r="AH51" s="233">
        <v>30</v>
      </c>
      <c r="AI51" s="235"/>
      <c r="AJ51" s="238" t="s">
        <v>26</v>
      </c>
      <c r="AK51" s="329">
        <v>6</v>
      </c>
      <c r="AL51" s="236"/>
      <c r="AM51" s="233"/>
      <c r="AN51" s="233"/>
      <c r="AO51" s="233"/>
      <c r="AP51" s="233"/>
      <c r="AQ51" s="235"/>
      <c r="AR51" s="236"/>
      <c r="AS51" s="234"/>
      <c r="AT51" s="233"/>
      <c r="AU51" s="233"/>
      <c r="AV51" s="233"/>
      <c r="AW51" s="233"/>
      <c r="AX51" s="233"/>
      <c r="AY51" s="239"/>
      <c r="AZ51" s="27"/>
    </row>
    <row r="52" spans="1:52" ht="16.5">
      <c r="A52" s="76">
        <v>7</v>
      </c>
      <c r="B52" s="231" t="s">
        <v>99</v>
      </c>
      <c r="C52" s="232">
        <f t="shared" si="18"/>
        <v>1</v>
      </c>
      <c r="D52" s="254">
        <f t="shared" si="12"/>
        <v>15</v>
      </c>
      <c r="E52" s="255">
        <f t="shared" si="13"/>
        <v>15</v>
      </c>
      <c r="F52" s="256">
        <f t="shared" si="14"/>
        <v>0</v>
      </c>
      <c r="G52" s="256">
        <f t="shared" si="15"/>
        <v>0</v>
      </c>
      <c r="H52" s="256">
        <f t="shared" si="16"/>
        <v>0</v>
      </c>
      <c r="I52" s="256">
        <f t="shared" si="17"/>
        <v>0</v>
      </c>
      <c r="J52" s="234"/>
      <c r="K52" s="233"/>
      <c r="L52" s="233"/>
      <c r="M52" s="233"/>
      <c r="N52" s="233"/>
      <c r="O52" s="235"/>
      <c r="P52" s="236"/>
      <c r="Q52" s="241"/>
      <c r="R52" s="233"/>
      <c r="S52" s="233"/>
      <c r="T52" s="233"/>
      <c r="U52" s="233"/>
      <c r="V52" s="237"/>
      <c r="W52" s="232"/>
      <c r="X52" s="236"/>
      <c r="Y52" s="233"/>
      <c r="Z52" s="233"/>
      <c r="AA52" s="233"/>
      <c r="AB52" s="235"/>
      <c r="AC52" s="235"/>
      <c r="AD52" s="236"/>
      <c r="AE52" s="234"/>
      <c r="AF52" s="233"/>
      <c r="AG52" s="233"/>
      <c r="AH52" s="233"/>
      <c r="AI52" s="235"/>
      <c r="AJ52" s="238"/>
      <c r="AK52" s="232"/>
      <c r="AL52" s="236">
        <v>15</v>
      </c>
      <c r="AM52" s="233"/>
      <c r="AN52" s="233"/>
      <c r="AO52" s="233"/>
      <c r="AP52" s="233"/>
      <c r="AQ52" s="235" t="s">
        <v>28</v>
      </c>
      <c r="AR52" s="236">
        <v>1</v>
      </c>
      <c r="AS52" s="234"/>
      <c r="AT52" s="233"/>
      <c r="AU52" s="233"/>
      <c r="AV52" s="233"/>
      <c r="AW52" s="233"/>
      <c r="AX52" s="233"/>
      <c r="AY52" s="239"/>
      <c r="AZ52" s="27"/>
    </row>
    <row r="53" spans="1:52" ht="16.5">
      <c r="A53" s="76">
        <v>8</v>
      </c>
      <c r="B53" s="231" t="s">
        <v>100</v>
      </c>
      <c r="C53" s="232">
        <f t="shared" si="18"/>
        <v>1</v>
      </c>
      <c r="D53" s="254">
        <f t="shared" si="12"/>
        <v>15</v>
      </c>
      <c r="E53" s="255">
        <f t="shared" si="13"/>
        <v>15</v>
      </c>
      <c r="F53" s="256">
        <f t="shared" si="14"/>
        <v>0</v>
      </c>
      <c r="G53" s="256">
        <f t="shared" si="15"/>
        <v>0</v>
      </c>
      <c r="H53" s="256">
        <f t="shared" si="16"/>
        <v>0</v>
      </c>
      <c r="I53" s="256">
        <f t="shared" si="17"/>
        <v>0</v>
      </c>
      <c r="J53" s="234"/>
      <c r="K53" s="233"/>
      <c r="L53" s="233"/>
      <c r="M53" s="233"/>
      <c r="N53" s="233"/>
      <c r="O53" s="235"/>
      <c r="P53" s="236"/>
      <c r="Q53" s="241"/>
      <c r="R53" s="233"/>
      <c r="S53" s="233"/>
      <c r="T53" s="233"/>
      <c r="U53" s="233"/>
      <c r="V53" s="237"/>
      <c r="W53" s="232"/>
      <c r="X53" s="236"/>
      <c r="Y53" s="233"/>
      <c r="Z53" s="233"/>
      <c r="AA53" s="233"/>
      <c r="AB53" s="235"/>
      <c r="AC53" s="235"/>
      <c r="AD53" s="236"/>
      <c r="AE53" s="234"/>
      <c r="AF53" s="233"/>
      <c r="AG53" s="233"/>
      <c r="AH53" s="233"/>
      <c r="AI53" s="235"/>
      <c r="AJ53" s="238"/>
      <c r="AK53" s="232"/>
      <c r="AL53" s="338">
        <v>15</v>
      </c>
      <c r="AM53" s="331"/>
      <c r="AN53" s="331"/>
      <c r="AO53" s="331"/>
      <c r="AP53" s="331"/>
      <c r="AQ53" s="339" t="s">
        <v>28</v>
      </c>
      <c r="AR53" s="338">
        <v>1</v>
      </c>
      <c r="AS53" s="234"/>
      <c r="AT53" s="233"/>
      <c r="AU53" s="233"/>
      <c r="AV53" s="233"/>
      <c r="AW53" s="233"/>
      <c r="AX53" s="233"/>
      <c r="AY53" s="239"/>
      <c r="AZ53" s="27"/>
    </row>
    <row r="54" spans="1:52" ht="16.5">
      <c r="A54" s="76">
        <v>9</v>
      </c>
      <c r="B54" s="231" t="s">
        <v>104</v>
      </c>
      <c r="C54" s="232">
        <f t="shared" si="18"/>
        <v>3</v>
      </c>
      <c r="D54" s="254">
        <f t="shared" si="12"/>
        <v>15</v>
      </c>
      <c r="E54" s="255">
        <f t="shared" si="13"/>
        <v>0</v>
      </c>
      <c r="F54" s="256">
        <f t="shared" si="14"/>
        <v>0</v>
      </c>
      <c r="G54" s="256">
        <f t="shared" si="15"/>
        <v>15</v>
      </c>
      <c r="H54" s="256">
        <f t="shared" si="16"/>
        <v>0</v>
      </c>
      <c r="I54" s="256">
        <f t="shared" si="17"/>
        <v>0</v>
      </c>
      <c r="J54" s="234"/>
      <c r="K54" s="233"/>
      <c r="L54" s="233"/>
      <c r="M54" s="233"/>
      <c r="N54" s="233"/>
      <c r="O54" s="235"/>
      <c r="P54" s="236"/>
      <c r="Q54" s="241"/>
      <c r="R54" s="233"/>
      <c r="S54" s="233"/>
      <c r="T54" s="233"/>
      <c r="U54" s="233"/>
      <c r="V54" s="237"/>
      <c r="W54" s="232"/>
      <c r="X54" s="236"/>
      <c r="Y54" s="233"/>
      <c r="Z54" s="233"/>
      <c r="AA54" s="233"/>
      <c r="AB54" s="235"/>
      <c r="AC54" s="235"/>
      <c r="AD54" s="236"/>
      <c r="AE54" s="234"/>
      <c r="AF54" s="233"/>
      <c r="AG54" s="233">
        <v>15</v>
      </c>
      <c r="AH54" s="233"/>
      <c r="AI54" s="235"/>
      <c r="AJ54" s="238" t="s">
        <v>28</v>
      </c>
      <c r="AK54" s="232">
        <v>3</v>
      </c>
      <c r="AL54" s="236"/>
      <c r="AM54" s="233"/>
      <c r="AN54" s="233"/>
      <c r="AO54" s="233"/>
      <c r="AP54" s="233"/>
      <c r="AQ54" s="235"/>
      <c r="AR54" s="236"/>
      <c r="AS54" s="234"/>
      <c r="AT54" s="233"/>
      <c r="AU54" s="233"/>
      <c r="AV54" s="233"/>
      <c r="AW54" s="233"/>
      <c r="AX54" s="233"/>
      <c r="AY54" s="239"/>
      <c r="AZ54" s="27"/>
    </row>
    <row r="55" spans="1:52" s="242" customFormat="1" ht="17.25" thickBot="1">
      <c r="A55" s="224"/>
      <c r="B55" s="222" t="s">
        <v>105</v>
      </c>
      <c r="C55" s="223"/>
      <c r="D55" s="224"/>
      <c r="E55" s="224"/>
      <c r="F55" s="224"/>
      <c r="G55" s="224"/>
      <c r="H55" s="224"/>
      <c r="I55" s="224"/>
      <c r="J55" s="225"/>
      <c r="K55" s="224"/>
      <c r="L55" s="224"/>
      <c r="M55" s="224"/>
      <c r="N55" s="224"/>
      <c r="O55" s="226"/>
      <c r="P55" s="223"/>
      <c r="Q55" s="227"/>
      <c r="R55" s="224"/>
      <c r="S55" s="224"/>
      <c r="T55" s="224"/>
      <c r="U55" s="224"/>
      <c r="V55" s="228"/>
      <c r="W55" s="223"/>
      <c r="X55" s="227"/>
      <c r="Y55" s="224"/>
      <c r="Z55" s="224"/>
      <c r="AA55" s="224"/>
      <c r="AB55" s="226"/>
      <c r="AC55" s="226"/>
      <c r="AD55" s="227"/>
      <c r="AE55" s="225"/>
      <c r="AF55" s="224"/>
      <c r="AG55" s="224"/>
      <c r="AH55" s="224"/>
      <c r="AI55" s="226"/>
      <c r="AJ55" s="229"/>
      <c r="AK55" s="223"/>
      <c r="AL55" s="227"/>
      <c r="AM55" s="224"/>
      <c r="AN55" s="224"/>
      <c r="AO55" s="224"/>
      <c r="AP55" s="224"/>
      <c r="AQ55" s="226"/>
      <c r="AR55" s="227"/>
      <c r="AS55" s="225"/>
      <c r="AT55" s="224"/>
      <c r="AU55" s="224"/>
      <c r="AV55" s="224"/>
      <c r="AW55" s="224"/>
      <c r="AX55" s="224"/>
      <c r="AY55" s="230"/>
      <c r="AZ55" s="243"/>
    </row>
    <row r="56" spans="1:52" ht="16.5">
      <c r="A56" s="132">
        <v>10</v>
      </c>
      <c r="B56" s="133" t="s">
        <v>93</v>
      </c>
      <c r="C56" s="134">
        <f>P56+W56+AD56+AK56+AR56+AY56</f>
        <v>6</v>
      </c>
      <c r="D56" s="254">
        <f t="shared" si="12"/>
        <v>60</v>
      </c>
      <c r="E56" s="255">
        <f t="shared" si="13"/>
        <v>30</v>
      </c>
      <c r="F56" s="256">
        <f t="shared" si="14"/>
        <v>0</v>
      </c>
      <c r="G56" s="256">
        <f t="shared" si="15"/>
        <v>0</v>
      </c>
      <c r="H56" s="256">
        <f t="shared" si="16"/>
        <v>30</v>
      </c>
      <c r="I56" s="256">
        <f t="shared" si="17"/>
        <v>0</v>
      </c>
      <c r="J56" s="137"/>
      <c r="K56" s="136"/>
      <c r="L56" s="136"/>
      <c r="M56" s="136"/>
      <c r="N56" s="136"/>
      <c r="O56" s="138"/>
      <c r="P56" s="139"/>
      <c r="Q56" s="136">
        <v>30</v>
      </c>
      <c r="R56" s="136"/>
      <c r="S56" s="136"/>
      <c r="T56" s="136">
        <v>30</v>
      </c>
      <c r="U56" s="136"/>
      <c r="V56" s="140" t="s">
        <v>26</v>
      </c>
      <c r="W56" s="332">
        <v>6</v>
      </c>
      <c r="X56" s="141"/>
      <c r="Y56" s="136"/>
      <c r="Z56" s="136"/>
      <c r="AA56" s="136"/>
      <c r="AB56" s="138"/>
      <c r="AC56" s="138"/>
      <c r="AD56" s="141"/>
      <c r="AE56" s="142"/>
      <c r="AF56" s="136"/>
      <c r="AG56" s="136"/>
      <c r="AH56" s="136"/>
      <c r="AI56" s="138"/>
      <c r="AJ56" s="138"/>
      <c r="AK56" s="143"/>
      <c r="AL56" s="141"/>
      <c r="AM56" s="136"/>
      <c r="AN56" s="136"/>
      <c r="AO56" s="136"/>
      <c r="AP56" s="138"/>
      <c r="AQ56" s="138"/>
      <c r="AR56" s="141"/>
      <c r="AS56" s="142"/>
      <c r="AT56" s="136"/>
      <c r="AU56" s="136"/>
      <c r="AV56" s="136"/>
      <c r="AW56" s="136"/>
      <c r="AX56" s="136"/>
      <c r="AY56" s="139"/>
      <c r="AZ56" s="27"/>
    </row>
    <row r="57" spans="1:52" ht="16.5">
      <c r="A57" s="76">
        <v>11</v>
      </c>
      <c r="B57" s="144" t="s">
        <v>94</v>
      </c>
      <c r="C57" s="134">
        <f aca="true" t="shared" si="19" ref="C57:C62">P57+W57+AD57+AK57+AR57+AY57</f>
        <v>6</v>
      </c>
      <c r="D57" s="254">
        <f t="shared" si="12"/>
        <v>60</v>
      </c>
      <c r="E57" s="255">
        <f t="shared" si="13"/>
        <v>30</v>
      </c>
      <c r="F57" s="256">
        <f t="shared" si="14"/>
        <v>0</v>
      </c>
      <c r="G57" s="256">
        <f t="shared" si="15"/>
        <v>0</v>
      </c>
      <c r="H57" s="256">
        <f t="shared" si="16"/>
        <v>30</v>
      </c>
      <c r="I57" s="256">
        <f t="shared" si="17"/>
        <v>0</v>
      </c>
      <c r="J57" s="185"/>
      <c r="K57" s="148"/>
      <c r="L57" s="148"/>
      <c r="M57" s="148"/>
      <c r="N57" s="148"/>
      <c r="O57" s="148"/>
      <c r="P57" s="149"/>
      <c r="Q57" s="147"/>
      <c r="R57" s="148"/>
      <c r="S57" s="148"/>
      <c r="T57" s="148"/>
      <c r="U57" s="148"/>
      <c r="V57" s="145"/>
      <c r="W57" s="146"/>
      <c r="X57" s="145">
        <v>30</v>
      </c>
      <c r="Y57" s="145"/>
      <c r="Z57" s="145"/>
      <c r="AA57" s="145">
        <v>30</v>
      </c>
      <c r="AB57" s="150"/>
      <c r="AC57" s="145" t="s">
        <v>26</v>
      </c>
      <c r="AD57" s="333">
        <v>6</v>
      </c>
      <c r="AE57" s="142"/>
      <c r="AF57" s="136"/>
      <c r="AG57" s="136"/>
      <c r="AH57" s="136"/>
      <c r="AI57" s="138"/>
      <c r="AJ57" s="138"/>
      <c r="AK57" s="143"/>
      <c r="AL57" s="141"/>
      <c r="AM57" s="136"/>
      <c r="AN57" s="136"/>
      <c r="AO57" s="136"/>
      <c r="AP57" s="138"/>
      <c r="AQ57" s="138"/>
      <c r="AR57" s="141"/>
      <c r="AS57" s="142"/>
      <c r="AT57" s="136"/>
      <c r="AU57" s="136"/>
      <c r="AV57" s="136"/>
      <c r="AW57" s="136"/>
      <c r="AX57" s="136"/>
      <c r="AY57" s="139"/>
      <c r="AZ57" s="27"/>
    </row>
    <row r="58" spans="1:52" ht="16.5">
      <c r="A58" s="76">
        <v>12</v>
      </c>
      <c r="B58" s="133" t="s">
        <v>95</v>
      </c>
      <c r="C58" s="134">
        <f t="shared" si="19"/>
        <v>6</v>
      </c>
      <c r="D58" s="254">
        <f t="shared" si="12"/>
        <v>60</v>
      </c>
      <c r="E58" s="255">
        <f t="shared" si="13"/>
        <v>30</v>
      </c>
      <c r="F58" s="256">
        <f t="shared" si="14"/>
        <v>0</v>
      </c>
      <c r="G58" s="256">
        <f t="shared" si="15"/>
        <v>0</v>
      </c>
      <c r="H58" s="256">
        <f t="shared" si="16"/>
        <v>30</v>
      </c>
      <c r="I58" s="256">
        <f t="shared" si="17"/>
        <v>0</v>
      </c>
      <c r="J58" s="142"/>
      <c r="K58" s="136"/>
      <c r="L58" s="136"/>
      <c r="M58" s="136"/>
      <c r="N58" s="136"/>
      <c r="O58" s="138"/>
      <c r="P58" s="139"/>
      <c r="Q58" s="142"/>
      <c r="R58" s="136"/>
      <c r="S58" s="136"/>
      <c r="T58" s="136"/>
      <c r="U58" s="136"/>
      <c r="V58" s="138"/>
      <c r="W58" s="139"/>
      <c r="X58" s="151">
        <v>30</v>
      </c>
      <c r="Y58" s="136"/>
      <c r="Z58" s="136"/>
      <c r="AA58" s="136">
        <v>30</v>
      </c>
      <c r="AB58" s="136"/>
      <c r="AC58" s="138" t="s">
        <v>26</v>
      </c>
      <c r="AD58" s="334">
        <v>6</v>
      </c>
      <c r="AE58" s="142"/>
      <c r="AF58" s="136"/>
      <c r="AG58" s="136"/>
      <c r="AH58" s="136"/>
      <c r="AI58" s="138"/>
      <c r="AJ58" s="138"/>
      <c r="AK58" s="143"/>
      <c r="AL58" s="141"/>
      <c r="AM58" s="136"/>
      <c r="AN58" s="136"/>
      <c r="AO58" s="136"/>
      <c r="AP58" s="138"/>
      <c r="AQ58" s="138"/>
      <c r="AR58" s="141"/>
      <c r="AS58" s="142"/>
      <c r="AT58" s="136"/>
      <c r="AU58" s="136"/>
      <c r="AV58" s="136"/>
      <c r="AW58" s="136"/>
      <c r="AX58" s="136"/>
      <c r="AY58" s="139"/>
      <c r="AZ58" s="27"/>
    </row>
    <row r="59" spans="1:52" ht="16.5">
      <c r="A59" s="76">
        <v>13</v>
      </c>
      <c r="B59" s="152" t="s">
        <v>96</v>
      </c>
      <c r="C59" s="134">
        <f t="shared" si="19"/>
        <v>6</v>
      </c>
      <c r="D59" s="254">
        <f t="shared" si="12"/>
        <v>60</v>
      </c>
      <c r="E59" s="255">
        <f t="shared" si="13"/>
        <v>30</v>
      </c>
      <c r="F59" s="256">
        <f t="shared" si="14"/>
        <v>0</v>
      </c>
      <c r="G59" s="256">
        <f t="shared" si="15"/>
        <v>0</v>
      </c>
      <c r="H59" s="256">
        <f t="shared" si="16"/>
        <v>30</v>
      </c>
      <c r="I59" s="256">
        <f t="shared" si="17"/>
        <v>0</v>
      </c>
      <c r="J59" s="142"/>
      <c r="K59" s="136"/>
      <c r="L59" s="136"/>
      <c r="M59" s="136"/>
      <c r="N59" s="136"/>
      <c r="O59" s="138"/>
      <c r="P59" s="139"/>
      <c r="Q59" s="142"/>
      <c r="R59" s="136"/>
      <c r="S59" s="136"/>
      <c r="T59" s="136"/>
      <c r="U59" s="136"/>
      <c r="V59" s="138"/>
      <c r="W59" s="139"/>
      <c r="X59" s="141"/>
      <c r="Y59" s="136"/>
      <c r="Z59" s="136"/>
      <c r="AA59" s="136"/>
      <c r="AB59" s="138"/>
      <c r="AC59" s="138"/>
      <c r="AD59" s="153"/>
      <c r="AE59" s="141">
        <v>30</v>
      </c>
      <c r="AF59" s="136"/>
      <c r="AG59" s="136"/>
      <c r="AH59" s="136">
        <v>30</v>
      </c>
      <c r="AI59" s="154"/>
      <c r="AJ59" s="155" t="s">
        <v>26</v>
      </c>
      <c r="AK59" s="334">
        <v>6</v>
      </c>
      <c r="AL59" s="141"/>
      <c r="AM59" s="136"/>
      <c r="AN59" s="136"/>
      <c r="AO59" s="136"/>
      <c r="AP59" s="138"/>
      <c r="AQ59" s="138"/>
      <c r="AR59" s="141"/>
      <c r="AS59" s="142"/>
      <c r="AT59" s="136"/>
      <c r="AU59" s="136"/>
      <c r="AV59" s="136"/>
      <c r="AW59" s="136"/>
      <c r="AX59" s="136"/>
      <c r="AY59" s="139"/>
      <c r="AZ59" s="27"/>
    </row>
    <row r="60" spans="1:52" ht="16.5">
      <c r="A60" s="76">
        <v>14</v>
      </c>
      <c r="B60" s="152" t="s">
        <v>92</v>
      </c>
      <c r="C60" s="134">
        <f t="shared" si="19"/>
        <v>1</v>
      </c>
      <c r="D60" s="254">
        <f t="shared" si="12"/>
        <v>15</v>
      </c>
      <c r="E60" s="255">
        <f t="shared" si="13"/>
        <v>15</v>
      </c>
      <c r="F60" s="256">
        <f t="shared" si="14"/>
        <v>0</v>
      </c>
      <c r="G60" s="256">
        <f t="shared" si="15"/>
        <v>0</v>
      </c>
      <c r="H60" s="256">
        <f t="shared" si="16"/>
        <v>0</v>
      </c>
      <c r="I60" s="256">
        <f t="shared" si="17"/>
        <v>0</v>
      </c>
      <c r="J60" s="142"/>
      <c r="K60" s="136"/>
      <c r="L60" s="136"/>
      <c r="M60" s="136"/>
      <c r="N60" s="136"/>
      <c r="O60" s="138"/>
      <c r="P60" s="141"/>
      <c r="Q60" s="142"/>
      <c r="R60" s="154"/>
      <c r="S60" s="154"/>
      <c r="T60" s="154"/>
      <c r="U60" s="154"/>
      <c r="V60" s="140"/>
      <c r="W60" s="143"/>
      <c r="X60" s="141"/>
      <c r="Y60" s="136"/>
      <c r="Z60" s="136"/>
      <c r="AA60" s="136"/>
      <c r="AB60" s="138"/>
      <c r="AC60" s="138"/>
      <c r="AD60" s="141"/>
      <c r="AE60" s="142"/>
      <c r="AF60" s="136"/>
      <c r="AG60" s="136"/>
      <c r="AH60" s="136"/>
      <c r="AI60" s="138"/>
      <c r="AJ60" s="155"/>
      <c r="AK60" s="139"/>
      <c r="AL60" s="136">
        <v>15</v>
      </c>
      <c r="AM60" s="136"/>
      <c r="AN60" s="136"/>
      <c r="AO60" s="136"/>
      <c r="AP60" s="136"/>
      <c r="AQ60" s="138" t="s">
        <v>28</v>
      </c>
      <c r="AR60" s="141">
        <v>1</v>
      </c>
      <c r="AS60" s="142"/>
      <c r="AT60" s="136"/>
      <c r="AU60" s="136"/>
      <c r="AV60" s="136"/>
      <c r="AW60" s="136"/>
      <c r="AX60" s="136"/>
      <c r="AY60" s="139"/>
      <c r="AZ60" s="27"/>
    </row>
    <row r="61" spans="1:52" ht="16.5">
      <c r="A61" s="76">
        <v>15</v>
      </c>
      <c r="B61" s="133" t="s">
        <v>91</v>
      </c>
      <c r="C61" s="134">
        <f t="shared" si="19"/>
        <v>1</v>
      </c>
      <c r="D61" s="254">
        <f t="shared" si="12"/>
        <v>15</v>
      </c>
      <c r="E61" s="255">
        <f t="shared" si="13"/>
        <v>15</v>
      </c>
      <c r="F61" s="256">
        <f t="shared" si="14"/>
        <v>0</v>
      </c>
      <c r="G61" s="256">
        <f t="shared" si="15"/>
        <v>0</v>
      </c>
      <c r="H61" s="256">
        <f t="shared" si="16"/>
        <v>0</v>
      </c>
      <c r="I61" s="256">
        <f t="shared" si="17"/>
        <v>0</v>
      </c>
      <c r="J61" s="157"/>
      <c r="K61" s="156"/>
      <c r="L61" s="156"/>
      <c r="M61" s="156"/>
      <c r="N61" s="156"/>
      <c r="O61" s="154"/>
      <c r="P61" s="158"/>
      <c r="Q61" s="157"/>
      <c r="R61" s="154"/>
      <c r="S61" s="154"/>
      <c r="T61" s="154"/>
      <c r="U61" s="154"/>
      <c r="V61" s="140"/>
      <c r="W61" s="159"/>
      <c r="X61" s="158"/>
      <c r="Y61" s="156"/>
      <c r="Z61" s="156"/>
      <c r="AA61" s="156"/>
      <c r="AB61" s="154"/>
      <c r="AC61" s="154"/>
      <c r="AD61" s="158"/>
      <c r="AE61" s="157"/>
      <c r="AF61" s="156"/>
      <c r="AG61" s="156"/>
      <c r="AH61" s="156"/>
      <c r="AI61" s="154"/>
      <c r="AJ61" s="140"/>
      <c r="AK61" s="153"/>
      <c r="AL61" s="335">
        <v>15</v>
      </c>
      <c r="AM61" s="160"/>
      <c r="AN61" s="160"/>
      <c r="AO61" s="160"/>
      <c r="AP61" s="336"/>
      <c r="AQ61" s="336" t="s">
        <v>28</v>
      </c>
      <c r="AR61" s="163">
        <v>1</v>
      </c>
      <c r="AS61" s="135"/>
      <c r="AT61" s="156"/>
      <c r="AU61" s="156"/>
      <c r="AV61" s="156"/>
      <c r="AW61" s="156"/>
      <c r="AX61" s="156"/>
      <c r="AY61" s="153"/>
      <c r="AZ61" s="27"/>
    </row>
    <row r="62" spans="1:52" ht="16.5">
      <c r="A62" s="76">
        <v>16</v>
      </c>
      <c r="B62" s="152" t="s">
        <v>59</v>
      </c>
      <c r="C62" s="134">
        <f t="shared" si="19"/>
        <v>3</v>
      </c>
      <c r="D62" s="254">
        <f t="shared" si="12"/>
        <v>15</v>
      </c>
      <c r="E62" s="255">
        <f t="shared" si="13"/>
        <v>0</v>
      </c>
      <c r="F62" s="256">
        <f t="shared" si="14"/>
        <v>0</v>
      </c>
      <c r="G62" s="256">
        <f t="shared" si="15"/>
        <v>15</v>
      </c>
      <c r="H62" s="256">
        <f t="shared" si="16"/>
        <v>0</v>
      </c>
      <c r="I62" s="256">
        <f t="shared" si="17"/>
        <v>0</v>
      </c>
      <c r="J62" s="157"/>
      <c r="K62" s="156"/>
      <c r="L62" s="156"/>
      <c r="M62" s="156"/>
      <c r="N62" s="156"/>
      <c r="O62" s="154"/>
      <c r="P62" s="158"/>
      <c r="Q62" s="157"/>
      <c r="R62" s="154"/>
      <c r="S62" s="154"/>
      <c r="T62" s="154"/>
      <c r="U62" s="154"/>
      <c r="V62" s="140"/>
      <c r="W62" s="159"/>
      <c r="X62" s="158"/>
      <c r="Y62" s="156"/>
      <c r="Z62" s="156"/>
      <c r="AA62" s="156"/>
      <c r="AB62" s="154"/>
      <c r="AC62" s="154"/>
      <c r="AD62" s="158"/>
      <c r="AE62" s="161"/>
      <c r="AF62" s="156"/>
      <c r="AG62" s="160">
        <v>15</v>
      </c>
      <c r="AH62" s="156"/>
      <c r="AI62" s="154"/>
      <c r="AJ62" s="162" t="s">
        <v>28</v>
      </c>
      <c r="AK62" s="163">
        <v>3</v>
      </c>
      <c r="AL62" s="158"/>
      <c r="AM62" s="156"/>
      <c r="AN62" s="156"/>
      <c r="AO62" s="156"/>
      <c r="AP62" s="154"/>
      <c r="AQ62" s="154"/>
      <c r="AR62" s="153"/>
      <c r="AS62" s="135"/>
      <c r="AT62" s="156"/>
      <c r="AU62" s="156"/>
      <c r="AV62" s="156"/>
      <c r="AW62" s="156"/>
      <c r="AX62" s="156"/>
      <c r="AY62" s="153"/>
      <c r="AZ62" s="27"/>
    </row>
    <row r="63" spans="1:52" ht="17.25" thickBot="1">
      <c r="A63" s="164"/>
      <c r="B63" s="165" t="s">
        <v>60</v>
      </c>
      <c r="C63" s="166"/>
      <c r="D63" s="168"/>
      <c r="E63" s="169"/>
      <c r="F63" s="170"/>
      <c r="G63" s="167"/>
      <c r="H63" s="169"/>
      <c r="I63" s="171"/>
      <c r="J63" s="168"/>
      <c r="K63" s="169"/>
      <c r="L63" s="170"/>
      <c r="M63" s="167"/>
      <c r="N63" s="169"/>
      <c r="O63" s="171"/>
      <c r="P63" s="170"/>
      <c r="Q63" s="168"/>
      <c r="R63" s="167"/>
      <c r="S63" s="167"/>
      <c r="T63" s="167"/>
      <c r="U63" s="169"/>
      <c r="V63" s="171"/>
      <c r="W63" s="172"/>
      <c r="X63" s="170"/>
      <c r="Y63" s="167"/>
      <c r="Z63" s="167"/>
      <c r="AA63" s="167"/>
      <c r="AB63" s="169"/>
      <c r="AC63" s="169"/>
      <c r="AD63" s="170"/>
      <c r="AE63" s="168"/>
      <c r="AF63" s="167"/>
      <c r="AG63" s="167"/>
      <c r="AH63" s="167"/>
      <c r="AI63" s="169"/>
      <c r="AJ63" s="171"/>
      <c r="AK63" s="172"/>
      <c r="AL63" s="170"/>
      <c r="AM63" s="167"/>
      <c r="AN63" s="167"/>
      <c r="AO63" s="167"/>
      <c r="AP63" s="169"/>
      <c r="AQ63" s="169"/>
      <c r="AR63" s="169"/>
      <c r="AS63" s="173"/>
      <c r="AT63" s="167"/>
      <c r="AU63" s="167"/>
      <c r="AV63" s="167"/>
      <c r="AW63" s="167"/>
      <c r="AX63" s="167"/>
      <c r="AY63" s="174"/>
      <c r="AZ63" s="27"/>
    </row>
    <row r="64" spans="1:52" ht="16.5">
      <c r="A64" s="132">
        <v>17</v>
      </c>
      <c r="B64" s="175" t="s">
        <v>61</v>
      </c>
      <c r="C64" s="176">
        <f>P64+W64+AD64+AK64+AR64+AY64</f>
        <v>6</v>
      </c>
      <c r="D64" s="254">
        <f t="shared" si="12"/>
        <v>60</v>
      </c>
      <c r="E64" s="255">
        <f t="shared" si="13"/>
        <v>30</v>
      </c>
      <c r="F64" s="256">
        <f t="shared" si="14"/>
        <v>0</v>
      </c>
      <c r="G64" s="256">
        <f t="shared" si="15"/>
        <v>0</v>
      </c>
      <c r="H64" s="256">
        <f t="shared" si="16"/>
        <v>30</v>
      </c>
      <c r="I64" s="256">
        <f t="shared" si="17"/>
        <v>0</v>
      </c>
      <c r="J64" s="185"/>
      <c r="K64" s="177"/>
      <c r="L64" s="180"/>
      <c r="M64" s="181"/>
      <c r="N64" s="177"/>
      <c r="O64" s="179"/>
      <c r="P64" s="180"/>
      <c r="Q64" s="182">
        <v>30</v>
      </c>
      <c r="R64" s="181"/>
      <c r="S64" s="181"/>
      <c r="T64" s="181">
        <v>30</v>
      </c>
      <c r="U64" s="177"/>
      <c r="V64" s="177" t="s">
        <v>26</v>
      </c>
      <c r="W64" s="337">
        <v>6</v>
      </c>
      <c r="X64" s="180"/>
      <c r="Y64" s="181"/>
      <c r="Z64" s="181"/>
      <c r="AA64" s="181"/>
      <c r="AB64" s="177"/>
      <c r="AC64" s="177"/>
      <c r="AD64" s="180"/>
      <c r="AE64" s="182"/>
      <c r="AF64" s="181"/>
      <c r="AG64" s="181"/>
      <c r="AH64" s="181"/>
      <c r="AI64" s="177"/>
      <c r="AJ64" s="177"/>
      <c r="AK64" s="183"/>
      <c r="AL64" s="180"/>
      <c r="AM64" s="181"/>
      <c r="AN64" s="181"/>
      <c r="AO64" s="181"/>
      <c r="AP64" s="177"/>
      <c r="AQ64" s="177"/>
      <c r="AR64" s="180"/>
      <c r="AS64" s="182"/>
      <c r="AT64" s="181"/>
      <c r="AU64" s="181"/>
      <c r="AV64" s="181"/>
      <c r="AW64" s="181"/>
      <c r="AX64" s="181"/>
      <c r="AY64" s="178"/>
      <c r="AZ64" s="27"/>
    </row>
    <row r="65" spans="1:52" ht="16.5">
      <c r="A65" s="76">
        <v>18</v>
      </c>
      <c r="B65" s="184" t="s">
        <v>62</v>
      </c>
      <c r="C65" s="176">
        <f aca="true" t="shared" si="20" ref="C65:C70">P65+W65+AD65+AK65+AR65+AY65</f>
        <v>6</v>
      </c>
      <c r="D65" s="254">
        <f t="shared" si="12"/>
        <v>60</v>
      </c>
      <c r="E65" s="255">
        <f t="shared" si="13"/>
        <v>30</v>
      </c>
      <c r="F65" s="256">
        <f t="shared" si="14"/>
        <v>0</v>
      </c>
      <c r="G65" s="256">
        <f t="shared" si="15"/>
        <v>0</v>
      </c>
      <c r="H65" s="256">
        <f t="shared" si="16"/>
        <v>30</v>
      </c>
      <c r="I65" s="256">
        <f t="shared" si="17"/>
        <v>0</v>
      </c>
      <c r="J65" s="185"/>
      <c r="K65" s="186"/>
      <c r="L65" s="186"/>
      <c r="M65" s="186"/>
      <c r="N65" s="187"/>
      <c r="O65" s="188"/>
      <c r="P65" s="189"/>
      <c r="Q65" s="185"/>
      <c r="R65" s="186"/>
      <c r="S65" s="186"/>
      <c r="T65" s="186"/>
      <c r="U65" s="187"/>
      <c r="V65" s="187"/>
      <c r="W65" s="190"/>
      <c r="X65" s="189">
        <v>30</v>
      </c>
      <c r="Y65" s="186"/>
      <c r="Z65" s="186"/>
      <c r="AA65" s="186">
        <v>30</v>
      </c>
      <c r="AB65" s="187"/>
      <c r="AC65" s="187" t="s">
        <v>26</v>
      </c>
      <c r="AD65" s="193">
        <v>6</v>
      </c>
      <c r="AE65" s="185"/>
      <c r="AF65" s="186"/>
      <c r="AG65" s="186"/>
      <c r="AH65" s="186"/>
      <c r="AI65" s="187"/>
      <c r="AJ65" s="187"/>
      <c r="AK65" s="190"/>
      <c r="AL65" s="189"/>
      <c r="AM65" s="186"/>
      <c r="AN65" s="186"/>
      <c r="AO65" s="186"/>
      <c r="AP65" s="187"/>
      <c r="AQ65" s="187"/>
      <c r="AR65" s="189"/>
      <c r="AS65" s="185"/>
      <c r="AT65" s="186"/>
      <c r="AU65" s="186"/>
      <c r="AV65" s="186"/>
      <c r="AW65" s="186"/>
      <c r="AX65" s="186"/>
      <c r="AY65" s="191"/>
      <c r="AZ65" s="27"/>
    </row>
    <row r="66" spans="1:52" ht="16.5">
      <c r="A66" s="76">
        <v>19</v>
      </c>
      <c r="B66" s="192" t="s">
        <v>63</v>
      </c>
      <c r="C66" s="176">
        <f t="shared" si="20"/>
        <v>6</v>
      </c>
      <c r="D66" s="254">
        <f t="shared" si="12"/>
        <v>60</v>
      </c>
      <c r="E66" s="255">
        <f t="shared" si="13"/>
        <v>30</v>
      </c>
      <c r="F66" s="256">
        <f t="shared" si="14"/>
        <v>0</v>
      </c>
      <c r="G66" s="256">
        <f t="shared" si="15"/>
        <v>0</v>
      </c>
      <c r="H66" s="256">
        <f t="shared" si="16"/>
        <v>30</v>
      </c>
      <c r="I66" s="256">
        <f t="shared" si="17"/>
        <v>0</v>
      </c>
      <c r="J66" s="185"/>
      <c r="K66" s="186"/>
      <c r="L66" s="186"/>
      <c r="M66" s="186"/>
      <c r="N66" s="187"/>
      <c r="O66" s="188"/>
      <c r="P66" s="189"/>
      <c r="Q66" s="185"/>
      <c r="R66" s="186"/>
      <c r="S66" s="186"/>
      <c r="T66" s="186"/>
      <c r="U66" s="187"/>
      <c r="V66" s="187"/>
      <c r="W66" s="190"/>
      <c r="X66" s="193">
        <v>30</v>
      </c>
      <c r="Y66" s="186"/>
      <c r="Z66" s="186"/>
      <c r="AA66" s="186">
        <v>30</v>
      </c>
      <c r="AB66" s="187"/>
      <c r="AC66" s="187" t="s">
        <v>26</v>
      </c>
      <c r="AD66" s="193">
        <v>6</v>
      </c>
      <c r="AE66" s="185"/>
      <c r="AF66" s="186"/>
      <c r="AG66" s="186"/>
      <c r="AH66" s="186"/>
      <c r="AI66" s="187"/>
      <c r="AJ66" s="187"/>
      <c r="AK66" s="190"/>
      <c r="AL66" s="189"/>
      <c r="AM66" s="186"/>
      <c r="AN66" s="186"/>
      <c r="AO66" s="186"/>
      <c r="AP66" s="187"/>
      <c r="AQ66" s="187"/>
      <c r="AR66" s="189"/>
      <c r="AS66" s="185"/>
      <c r="AT66" s="186"/>
      <c r="AU66" s="186"/>
      <c r="AV66" s="186"/>
      <c r="AW66" s="186"/>
      <c r="AX66" s="186"/>
      <c r="AY66" s="191"/>
      <c r="AZ66" s="27"/>
    </row>
    <row r="67" spans="1:52" ht="16.5">
      <c r="A67" s="76">
        <v>20</v>
      </c>
      <c r="B67" s="184" t="s">
        <v>64</v>
      </c>
      <c r="C67" s="176">
        <f t="shared" si="20"/>
        <v>6</v>
      </c>
      <c r="D67" s="254">
        <f t="shared" si="12"/>
        <v>60</v>
      </c>
      <c r="E67" s="255">
        <f t="shared" si="13"/>
        <v>30</v>
      </c>
      <c r="F67" s="256">
        <f t="shared" si="14"/>
        <v>0</v>
      </c>
      <c r="G67" s="256">
        <f t="shared" si="15"/>
        <v>0</v>
      </c>
      <c r="H67" s="256">
        <f t="shared" si="16"/>
        <v>30</v>
      </c>
      <c r="I67" s="256">
        <f t="shared" si="17"/>
        <v>0</v>
      </c>
      <c r="J67" s="185"/>
      <c r="K67" s="186"/>
      <c r="L67" s="186"/>
      <c r="M67" s="186"/>
      <c r="N67" s="187"/>
      <c r="O67" s="188"/>
      <c r="P67" s="189"/>
      <c r="Q67" s="185"/>
      <c r="R67" s="186"/>
      <c r="S67" s="186"/>
      <c r="T67" s="186"/>
      <c r="U67" s="187"/>
      <c r="V67" s="187"/>
      <c r="W67" s="190"/>
      <c r="X67" s="189"/>
      <c r="Y67" s="186"/>
      <c r="Z67" s="186"/>
      <c r="AA67" s="186"/>
      <c r="AB67" s="187"/>
      <c r="AC67" s="187"/>
      <c r="AD67" s="189"/>
      <c r="AE67" s="185">
        <v>30</v>
      </c>
      <c r="AF67" s="186"/>
      <c r="AG67" s="186"/>
      <c r="AH67" s="186">
        <v>30</v>
      </c>
      <c r="AI67" s="187"/>
      <c r="AJ67" s="187" t="s">
        <v>26</v>
      </c>
      <c r="AK67" s="198">
        <v>6</v>
      </c>
      <c r="AL67" s="189"/>
      <c r="AM67" s="186"/>
      <c r="AN67" s="186"/>
      <c r="AO67" s="186"/>
      <c r="AP67" s="187"/>
      <c r="AQ67" s="187"/>
      <c r="AR67" s="189"/>
      <c r="AS67" s="185"/>
      <c r="AT67" s="186"/>
      <c r="AU67" s="186"/>
      <c r="AV67" s="186"/>
      <c r="AW67" s="186"/>
      <c r="AX67" s="186"/>
      <c r="AY67" s="178"/>
      <c r="AZ67" s="27"/>
    </row>
    <row r="68" spans="1:52" ht="16.5">
      <c r="A68" s="76">
        <v>21</v>
      </c>
      <c r="B68" s="184" t="s">
        <v>65</v>
      </c>
      <c r="C68" s="176">
        <f t="shared" si="20"/>
        <v>1</v>
      </c>
      <c r="D68" s="254">
        <f t="shared" si="12"/>
        <v>15</v>
      </c>
      <c r="E68" s="255">
        <f t="shared" si="13"/>
        <v>15</v>
      </c>
      <c r="F68" s="256">
        <f t="shared" si="14"/>
        <v>0</v>
      </c>
      <c r="G68" s="256">
        <f t="shared" si="15"/>
        <v>0</v>
      </c>
      <c r="H68" s="256">
        <f t="shared" si="16"/>
        <v>0</v>
      </c>
      <c r="I68" s="256">
        <f t="shared" si="17"/>
        <v>0</v>
      </c>
      <c r="J68" s="185"/>
      <c r="K68" s="186"/>
      <c r="L68" s="186"/>
      <c r="M68" s="186"/>
      <c r="N68" s="187"/>
      <c r="O68" s="188"/>
      <c r="P68" s="189"/>
      <c r="Q68" s="185"/>
      <c r="R68" s="186"/>
      <c r="S68" s="186"/>
      <c r="T68" s="186"/>
      <c r="U68" s="187"/>
      <c r="V68" s="187"/>
      <c r="W68" s="190"/>
      <c r="X68" s="189"/>
      <c r="Y68" s="186"/>
      <c r="Z68" s="186"/>
      <c r="AA68" s="186"/>
      <c r="AB68" s="187"/>
      <c r="AC68" s="187"/>
      <c r="AD68" s="189"/>
      <c r="AE68" s="185"/>
      <c r="AF68" s="186"/>
      <c r="AG68" s="186"/>
      <c r="AH68" s="186"/>
      <c r="AI68" s="187"/>
      <c r="AJ68" s="187"/>
      <c r="AK68" s="190"/>
      <c r="AL68" s="189">
        <v>15</v>
      </c>
      <c r="AM68" s="186"/>
      <c r="AN68" s="186"/>
      <c r="AO68" s="186"/>
      <c r="AP68" s="187"/>
      <c r="AQ68" s="187" t="s">
        <v>28</v>
      </c>
      <c r="AR68" s="189">
        <v>1</v>
      </c>
      <c r="AS68" s="185"/>
      <c r="AT68" s="186"/>
      <c r="AU68" s="186"/>
      <c r="AV68" s="186"/>
      <c r="AW68" s="186"/>
      <c r="AX68" s="186"/>
      <c r="AY68" s="191"/>
      <c r="AZ68" s="27"/>
    </row>
    <row r="69" spans="1:52" ht="17.25" thickBot="1">
      <c r="A69" s="76">
        <v>22</v>
      </c>
      <c r="B69" s="194" t="s">
        <v>66</v>
      </c>
      <c r="C69" s="176">
        <f t="shared" si="20"/>
        <v>1</v>
      </c>
      <c r="D69" s="254">
        <f t="shared" si="12"/>
        <v>15</v>
      </c>
      <c r="E69" s="255">
        <f t="shared" si="13"/>
        <v>15</v>
      </c>
      <c r="F69" s="256">
        <f t="shared" si="14"/>
        <v>0</v>
      </c>
      <c r="G69" s="256">
        <f t="shared" si="15"/>
        <v>0</v>
      </c>
      <c r="H69" s="256">
        <f t="shared" si="16"/>
        <v>0</v>
      </c>
      <c r="I69" s="256">
        <f t="shared" si="17"/>
        <v>0</v>
      </c>
      <c r="J69" s="185"/>
      <c r="K69" s="186"/>
      <c r="L69" s="186"/>
      <c r="M69" s="186"/>
      <c r="N69" s="187"/>
      <c r="O69" s="188"/>
      <c r="P69" s="189"/>
      <c r="Q69" s="185"/>
      <c r="R69" s="186"/>
      <c r="S69" s="186"/>
      <c r="T69" s="186"/>
      <c r="U69" s="187"/>
      <c r="V69" s="187"/>
      <c r="W69" s="190"/>
      <c r="X69" s="189"/>
      <c r="Y69" s="186"/>
      <c r="Z69" s="186"/>
      <c r="AA69" s="186"/>
      <c r="AB69" s="187"/>
      <c r="AC69" s="187"/>
      <c r="AD69" s="189"/>
      <c r="AE69" s="185"/>
      <c r="AF69" s="186"/>
      <c r="AG69" s="186"/>
      <c r="AH69" s="186"/>
      <c r="AI69" s="187"/>
      <c r="AJ69" s="187"/>
      <c r="AK69" s="190"/>
      <c r="AL69" s="193">
        <v>15</v>
      </c>
      <c r="AM69" s="196"/>
      <c r="AN69" s="196"/>
      <c r="AO69" s="196"/>
      <c r="AP69" s="197"/>
      <c r="AQ69" s="197" t="s">
        <v>28</v>
      </c>
      <c r="AR69" s="193">
        <v>1</v>
      </c>
      <c r="AS69" s="185"/>
      <c r="AT69" s="186"/>
      <c r="AU69" s="186"/>
      <c r="AV69" s="186"/>
      <c r="AW69" s="186"/>
      <c r="AX69" s="186"/>
      <c r="AY69" s="191"/>
      <c r="AZ69" s="27"/>
    </row>
    <row r="70" spans="1:52" ht="17.25" thickBot="1">
      <c r="A70" s="76">
        <v>23</v>
      </c>
      <c r="B70" s="221" t="s">
        <v>90</v>
      </c>
      <c r="C70" s="176">
        <f t="shared" si="20"/>
        <v>3</v>
      </c>
      <c r="D70" s="254">
        <f t="shared" si="12"/>
        <v>15</v>
      </c>
      <c r="E70" s="255">
        <f t="shared" si="13"/>
        <v>0</v>
      </c>
      <c r="F70" s="256">
        <f t="shared" si="14"/>
        <v>0</v>
      </c>
      <c r="G70" s="256">
        <f t="shared" si="15"/>
        <v>15</v>
      </c>
      <c r="H70" s="256">
        <f t="shared" si="16"/>
        <v>0</v>
      </c>
      <c r="I70" s="256">
        <f t="shared" si="17"/>
        <v>0</v>
      </c>
      <c r="J70" s="185"/>
      <c r="K70" s="186"/>
      <c r="L70" s="186"/>
      <c r="M70" s="186"/>
      <c r="N70" s="187"/>
      <c r="O70" s="188"/>
      <c r="P70" s="189"/>
      <c r="Q70" s="185"/>
      <c r="R70" s="186"/>
      <c r="S70" s="186"/>
      <c r="T70" s="186"/>
      <c r="U70" s="187"/>
      <c r="V70" s="187"/>
      <c r="W70" s="190"/>
      <c r="X70" s="189"/>
      <c r="Y70" s="186"/>
      <c r="Z70" s="186"/>
      <c r="AA70" s="186"/>
      <c r="AB70" s="187"/>
      <c r="AC70" s="187"/>
      <c r="AD70" s="189"/>
      <c r="AE70" s="195"/>
      <c r="AF70" s="186"/>
      <c r="AG70" s="196">
        <v>15</v>
      </c>
      <c r="AH70" s="186"/>
      <c r="AI70" s="187"/>
      <c r="AJ70" s="197" t="s">
        <v>28</v>
      </c>
      <c r="AK70" s="198">
        <v>3</v>
      </c>
      <c r="AL70" s="189"/>
      <c r="AM70" s="186"/>
      <c r="AN70" s="186"/>
      <c r="AO70" s="186"/>
      <c r="AP70" s="187"/>
      <c r="AQ70" s="187"/>
      <c r="AR70" s="189"/>
      <c r="AS70" s="185"/>
      <c r="AT70" s="186"/>
      <c r="AU70" s="186"/>
      <c r="AV70" s="186"/>
      <c r="AW70" s="186"/>
      <c r="AX70" s="186"/>
      <c r="AY70" s="191"/>
      <c r="AZ70" s="27"/>
    </row>
    <row r="71" spans="1:52" s="242" customFormat="1" ht="17.25" thickBot="1">
      <c r="A71" s="354" t="s">
        <v>67</v>
      </c>
      <c r="B71" s="354"/>
      <c r="C71" s="298">
        <f aca="true" t="shared" si="21" ref="C71:J71">SUM(C45:C54)</f>
        <v>45</v>
      </c>
      <c r="D71" s="200">
        <f t="shared" si="21"/>
        <v>465</v>
      </c>
      <c r="E71" s="200">
        <f t="shared" si="21"/>
        <v>150</v>
      </c>
      <c r="F71" s="200">
        <f t="shared" si="21"/>
        <v>0</v>
      </c>
      <c r="G71" s="200">
        <f t="shared" si="21"/>
        <v>15</v>
      </c>
      <c r="H71" s="200">
        <f t="shared" si="21"/>
        <v>240</v>
      </c>
      <c r="I71" s="200">
        <f t="shared" si="21"/>
        <v>60</v>
      </c>
      <c r="J71" s="200">
        <f t="shared" si="21"/>
        <v>0</v>
      </c>
      <c r="K71" s="200">
        <f aca="true" t="shared" si="22" ref="K71:P71">SUM(K45:K54)</f>
        <v>0</v>
      </c>
      <c r="L71" s="200">
        <f t="shared" si="22"/>
        <v>0</v>
      </c>
      <c r="M71" s="200">
        <f t="shared" si="22"/>
        <v>0</v>
      </c>
      <c r="N71" s="200">
        <f t="shared" si="22"/>
        <v>0</v>
      </c>
      <c r="O71" s="200">
        <f t="shared" si="22"/>
        <v>0</v>
      </c>
      <c r="P71" s="200">
        <f t="shared" si="22"/>
        <v>0</v>
      </c>
      <c r="Q71" s="200">
        <f aca="true" t="shared" si="23" ref="Q71:X71">SUM(Q45:Q54)</f>
        <v>30</v>
      </c>
      <c r="R71" s="200">
        <f t="shared" si="23"/>
        <v>0</v>
      </c>
      <c r="S71" s="200">
        <f t="shared" si="23"/>
        <v>0</v>
      </c>
      <c r="T71" s="200">
        <f t="shared" si="23"/>
        <v>60</v>
      </c>
      <c r="U71" s="200">
        <f t="shared" si="23"/>
        <v>0</v>
      </c>
      <c r="V71" s="200">
        <f t="shared" si="23"/>
        <v>0</v>
      </c>
      <c r="W71" s="200">
        <f t="shared" si="23"/>
        <v>8</v>
      </c>
      <c r="X71" s="200">
        <f t="shared" si="23"/>
        <v>60</v>
      </c>
      <c r="Y71" s="200">
        <f aca="true" t="shared" si="24" ref="Y71:AY71">SUM(Y45:Y54)</f>
        <v>0</v>
      </c>
      <c r="Z71" s="200">
        <f t="shared" si="24"/>
        <v>0</v>
      </c>
      <c r="AA71" s="200">
        <f t="shared" si="24"/>
        <v>90</v>
      </c>
      <c r="AB71" s="200">
        <f t="shared" si="24"/>
        <v>0</v>
      </c>
      <c r="AC71" s="200">
        <f t="shared" si="24"/>
        <v>0</v>
      </c>
      <c r="AD71" s="200">
        <f t="shared" si="24"/>
        <v>14</v>
      </c>
      <c r="AE71" s="200">
        <f t="shared" si="24"/>
        <v>30</v>
      </c>
      <c r="AF71" s="200">
        <f t="shared" si="24"/>
        <v>0</v>
      </c>
      <c r="AG71" s="200">
        <f t="shared" si="24"/>
        <v>15</v>
      </c>
      <c r="AH71" s="200">
        <f t="shared" si="24"/>
        <v>60</v>
      </c>
      <c r="AI71" s="200">
        <f t="shared" si="24"/>
        <v>0</v>
      </c>
      <c r="AJ71" s="200">
        <f t="shared" si="24"/>
        <v>0</v>
      </c>
      <c r="AK71" s="200">
        <f t="shared" si="24"/>
        <v>11</v>
      </c>
      <c r="AL71" s="200">
        <f t="shared" si="24"/>
        <v>30</v>
      </c>
      <c r="AM71" s="200">
        <f t="shared" si="24"/>
        <v>0</v>
      </c>
      <c r="AN71" s="200">
        <f t="shared" si="24"/>
        <v>0</v>
      </c>
      <c r="AO71" s="200">
        <f t="shared" si="24"/>
        <v>30</v>
      </c>
      <c r="AP71" s="200">
        <f t="shared" si="24"/>
        <v>30</v>
      </c>
      <c r="AQ71" s="200">
        <f t="shared" si="24"/>
        <v>0</v>
      </c>
      <c r="AR71" s="200">
        <f t="shared" si="24"/>
        <v>8</v>
      </c>
      <c r="AS71" s="200">
        <f t="shared" si="24"/>
        <v>0</v>
      </c>
      <c r="AT71" s="200">
        <f t="shared" si="24"/>
        <v>0</v>
      </c>
      <c r="AU71" s="200">
        <f t="shared" si="24"/>
        <v>0</v>
      </c>
      <c r="AV71" s="200">
        <f t="shared" si="24"/>
        <v>0</v>
      </c>
      <c r="AW71" s="200">
        <f t="shared" si="24"/>
        <v>30</v>
      </c>
      <c r="AX71" s="200">
        <f t="shared" si="24"/>
        <v>0</v>
      </c>
      <c r="AY71" s="200">
        <f t="shared" si="24"/>
        <v>4</v>
      </c>
      <c r="AZ71" s="243"/>
    </row>
    <row r="72" spans="1:52" ht="16.5" thickBot="1">
      <c r="A72" s="361" t="s">
        <v>68</v>
      </c>
      <c r="B72" s="361"/>
      <c r="C72" s="326">
        <f>SUM(C43,C71)</f>
        <v>147</v>
      </c>
      <c r="D72" s="340">
        <f>SUM(D43,D71)</f>
        <v>1605</v>
      </c>
      <c r="E72" s="199">
        <f aca="true" t="shared" si="25" ref="E72:N72">SUM(E43,E71)</f>
        <v>465</v>
      </c>
      <c r="F72" s="199">
        <f t="shared" si="25"/>
        <v>60</v>
      </c>
      <c r="G72" s="199">
        <f>SUM(G43,G71)</f>
        <v>45</v>
      </c>
      <c r="H72" s="199">
        <f t="shared" si="25"/>
        <v>975</v>
      </c>
      <c r="I72" s="201">
        <f t="shared" si="25"/>
        <v>60</v>
      </c>
      <c r="J72" s="199">
        <f t="shared" si="25"/>
        <v>120</v>
      </c>
      <c r="K72" s="199">
        <f t="shared" si="25"/>
        <v>30</v>
      </c>
      <c r="L72" s="199">
        <f t="shared" si="25"/>
        <v>30</v>
      </c>
      <c r="M72" s="199">
        <f t="shared" si="25"/>
        <v>105</v>
      </c>
      <c r="N72" s="199">
        <f t="shared" si="25"/>
        <v>0</v>
      </c>
      <c r="O72" s="199"/>
      <c r="P72" s="202">
        <f aca="true" t="shared" si="26" ref="P72:U72">SUM(P43,P71)</f>
        <v>30</v>
      </c>
      <c r="Q72" s="199">
        <f t="shared" si="26"/>
        <v>120</v>
      </c>
      <c r="R72" s="199">
        <f t="shared" si="26"/>
        <v>30</v>
      </c>
      <c r="S72" s="199">
        <f t="shared" si="26"/>
        <v>0</v>
      </c>
      <c r="T72" s="199">
        <f t="shared" si="26"/>
        <v>180</v>
      </c>
      <c r="U72" s="199">
        <f t="shared" si="26"/>
        <v>0</v>
      </c>
      <c r="V72" s="199"/>
      <c r="W72" s="202">
        <f aca="true" t="shared" si="27" ref="W72:AB72">SUM(W43,W71)</f>
        <v>28</v>
      </c>
      <c r="X72" s="199">
        <f t="shared" si="27"/>
        <v>105</v>
      </c>
      <c r="Y72" s="199">
        <f t="shared" si="27"/>
        <v>0</v>
      </c>
      <c r="Z72" s="199">
        <f t="shared" si="27"/>
        <v>0</v>
      </c>
      <c r="AA72" s="199">
        <f t="shared" si="27"/>
        <v>225</v>
      </c>
      <c r="AB72" s="199">
        <f t="shared" si="27"/>
        <v>0</v>
      </c>
      <c r="AC72" s="199"/>
      <c r="AD72" s="202">
        <f aca="true" t="shared" si="28" ref="AD72:AI72">SUM(AD43,AD71)</f>
        <v>28</v>
      </c>
      <c r="AE72" s="199">
        <f t="shared" si="28"/>
        <v>30</v>
      </c>
      <c r="AF72" s="199">
        <f t="shared" si="28"/>
        <v>0</v>
      </c>
      <c r="AG72" s="200">
        <f t="shared" si="28"/>
        <v>15</v>
      </c>
      <c r="AH72" s="199">
        <f t="shared" si="28"/>
        <v>240</v>
      </c>
      <c r="AI72" s="199">
        <f t="shared" si="28"/>
        <v>0</v>
      </c>
      <c r="AJ72" s="199"/>
      <c r="AK72" s="202">
        <f aca="true" t="shared" si="29" ref="AK72:AP72">SUM(AK43,AK71)</f>
        <v>28</v>
      </c>
      <c r="AL72" s="199">
        <f t="shared" si="29"/>
        <v>90</v>
      </c>
      <c r="AM72" s="199">
        <f t="shared" si="29"/>
        <v>0</v>
      </c>
      <c r="AN72" s="199">
        <f t="shared" si="29"/>
        <v>0</v>
      </c>
      <c r="AO72" s="199">
        <f t="shared" si="29"/>
        <v>195</v>
      </c>
      <c r="AP72" s="199">
        <f t="shared" si="29"/>
        <v>30</v>
      </c>
      <c r="AQ72" s="199"/>
      <c r="AR72" s="326">
        <f aca="true" t="shared" si="30" ref="AR72:AW72">SUM(AR43,AR71)</f>
        <v>27</v>
      </c>
      <c r="AS72" s="199">
        <f t="shared" si="30"/>
        <v>0</v>
      </c>
      <c r="AT72" s="199">
        <f t="shared" si="30"/>
        <v>0</v>
      </c>
      <c r="AU72" s="199">
        <f t="shared" si="30"/>
        <v>0</v>
      </c>
      <c r="AV72" s="199">
        <f t="shared" si="30"/>
        <v>30</v>
      </c>
      <c r="AW72" s="199">
        <f t="shared" si="30"/>
        <v>30</v>
      </c>
      <c r="AX72" s="199"/>
      <c r="AY72" s="202">
        <f>SUM(AY43,AY71)</f>
        <v>6</v>
      </c>
      <c r="AZ72" s="27"/>
    </row>
    <row r="73" spans="1:52" ht="16.5">
      <c r="A73" s="362" t="s">
        <v>69</v>
      </c>
      <c r="B73" s="362"/>
      <c r="C73" s="362"/>
      <c r="D73" s="362"/>
      <c r="E73" s="362"/>
      <c r="F73" s="362"/>
      <c r="G73" s="362"/>
      <c r="H73" s="362"/>
      <c r="I73" s="362"/>
      <c r="J73" s="363">
        <f>SUM(J72:O72,K74:P77)</f>
        <v>285</v>
      </c>
      <c r="K73" s="363"/>
      <c r="L73" s="363"/>
      <c r="M73" s="363"/>
      <c r="N73" s="363"/>
      <c r="O73" s="363"/>
      <c r="P73" s="363"/>
      <c r="Q73" s="363">
        <f>SUM(Q72:V72,R74:W77)</f>
        <v>330</v>
      </c>
      <c r="R73" s="363"/>
      <c r="S73" s="363"/>
      <c r="T73" s="363"/>
      <c r="U73" s="363"/>
      <c r="V73" s="363"/>
      <c r="W73" s="363"/>
      <c r="X73" s="363">
        <f>SUM(X72:AC72,Y74:AD77)</f>
        <v>330</v>
      </c>
      <c r="Y73" s="363"/>
      <c r="Z73" s="363"/>
      <c r="AA73" s="363"/>
      <c r="AB73" s="363"/>
      <c r="AC73" s="363"/>
      <c r="AD73" s="363"/>
      <c r="AE73" s="363">
        <f>SUM(AE72:AJ72,AF74:AK77)</f>
        <v>285</v>
      </c>
      <c r="AF73" s="363"/>
      <c r="AG73" s="363"/>
      <c r="AH73" s="363"/>
      <c r="AI73" s="363"/>
      <c r="AJ73" s="363"/>
      <c r="AK73" s="363"/>
      <c r="AL73" s="363">
        <f>SUM(AL72:AQ72,AM74:AR77)</f>
        <v>315</v>
      </c>
      <c r="AM73" s="363"/>
      <c r="AN73" s="363"/>
      <c r="AO73" s="363"/>
      <c r="AP73" s="363"/>
      <c r="AQ73" s="363"/>
      <c r="AR73" s="363"/>
      <c r="AS73" s="363">
        <f>SUM(AS72:AX72,AT74:AY77)</f>
        <v>780</v>
      </c>
      <c r="AT73" s="363"/>
      <c r="AU73" s="363"/>
      <c r="AV73" s="363"/>
      <c r="AW73" s="363"/>
      <c r="AX73" s="363"/>
      <c r="AY73" s="363"/>
      <c r="AZ73" s="27"/>
    </row>
    <row r="74" spans="1:52" ht="15" customHeight="1">
      <c r="A74" s="203"/>
      <c r="B74" s="204" t="s">
        <v>110</v>
      </c>
      <c r="C74" s="205">
        <f>AS74</f>
        <v>24</v>
      </c>
      <c r="D74" s="364"/>
      <c r="E74" s="364"/>
      <c r="F74" s="364"/>
      <c r="G74" s="364"/>
      <c r="H74" s="364"/>
      <c r="I74" s="364"/>
      <c r="J74" s="207"/>
      <c r="K74" s="365"/>
      <c r="L74" s="365"/>
      <c r="M74" s="365"/>
      <c r="N74" s="365"/>
      <c r="O74" s="365"/>
      <c r="P74" s="365"/>
      <c r="Q74" s="207"/>
      <c r="R74" s="366"/>
      <c r="S74" s="366"/>
      <c r="T74" s="366"/>
      <c r="U74" s="366"/>
      <c r="V74" s="366"/>
      <c r="W74" s="366"/>
      <c r="X74" s="207"/>
      <c r="Y74" s="365"/>
      <c r="Z74" s="365"/>
      <c r="AA74" s="365"/>
      <c r="AB74" s="365"/>
      <c r="AC74" s="365"/>
      <c r="AD74" s="365"/>
      <c r="AE74" s="208"/>
      <c r="AF74" s="367"/>
      <c r="AG74" s="367"/>
      <c r="AH74" s="367"/>
      <c r="AI74" s="367"/>
      <c r="AJ74" s="367"/>
      <c r="AK74" s="367"/>
      <c r="AL74" s="208"/>
      <c r="AM74" s="367"/>
      <c r="AN74" s="367"/>
      <c r="AO74" s="367"/>
      <c r="AP74" s="367"/>
      <c r="AQ74" s="367"/>
      <c r="AR74" s="367"/>
      <c r="AS74" s="207">
        <v>24</v>
      </c>
      <c r="AT74" s="365">
        <v>720</v>
      </c>
      <c r="AU74" s="365"/>
      <c r="AV74" s="365"/>
      <c r="AW74" s="365"/>
      <c r="AX74" s="365"/>
      <c r="AY74" s="365"/>
      <c r="AZ74" s="27"/>
    </row>
    <row r="75" spans="1:52" ht="15" customHeight="1">
      <c r="A75" s="203"/>
      <c r="B75" s="209" t="s">
        <v>70</v>
      </c>
      <c r="C75" s="210"/>
      <c r="D75" s="368"/>
      <c r="E75" s="368"/>
      <c r="F75" s="368"/>
      <c r="G75" s="368"/>
      <c r="H75" s="368"/>
      <c r="I75" s="368"/>
      <c r="J75" s="207"/>
      <c r="K75" s="365"/>
      <c r="L75" s="365"/>
      <c r="M75" s="365"/>
      <c r="N75" s="365"/>
      <c r="O75" s="365"/>
      <c r="P75" s="365"/>
      <c r="Q75" s="207"/>
      <c r="R75" s="366"/>
      <c r="S75" s="366"/>
      <c r="T75" s="366"/>
      <c r="U75" s="366"/>
      <c r="V75" s="366"/>
      <c r="W75" s="366"/>
      <c r="X75" s="207"/>
      <c r="Y75" s="365"/>
      <c r="Z75" s="365"/>
      <c r="AA75" s="365"/>
      <c r="AB75" s="365"/>
      <c r="AC75" s="365"/>
      <c r="AD75" s="365"/>
      <c r="AE75" s="207"/>
      <c r="AF75" s="365"/>
      <c r="AG75" s="365"/>
      <c r="AH75" s="365"/>
      <c r="AI75" s="365"/>
      <c r="AJ75" s="365"/>
      <c r="AK75" s="365"/>
      <c r="AL75" s="207"/>
      <c r="AM75" s="365"/>
      <c r="AN75" s="365"/>
      <c r="AO75" s="365"/>
      <c r="AP75" s="365"/>
      <c r="AQ75" s="365"/>
      <c r="AR75" s="365"/>
      <c r="AS75" s="207"/>
      <c r="AT75" s="365"/>
      <c r="AU75" s="365"/>
      <c r="AV75" s="365"/>
      <c r="AW75" s="365"/>
      <c r="AX75" s="365"/>
      <c r="AY75" s="365"/>
      <c r="AZ75" s="27"/>
    </row>
    <row r="76" spans="1:52" ht="17.25" customHeight="1">
      <c r="A76" s="203"/>
      <c r="B76" s="209" t="s">
        <v>71</v>
      </c>
      <c r="C76" s="210"/>
      <c r="D76" s="368"/>
      <c r="E76" s="368"/>
      <c r="F76" s="368"/>
      <c r="G76" s="368"/>
      <c r="H76" s="368"/>
      <c r="I76" s="368"/>
      <c r="J76" s="207"/>
      <c r="K76" s="365"/>
      <c r="L76" s="365"/>
      <c r="M76" s="365"/>
      <c r="N76" s="365"/>
      <c r="O76" s="365"/>
      <c r="P76" s="365"/>
      <c r="Q76" s="207"/>
      <c r="R76" s="366"/>
      <c r="S76" s="366"/>
      <c r="T76" s="366"/>
      <c r="U76" s="366"/>
      <c r="V76" s="366"/>
      <c r="W76" s="366"/>
      <c r="X76" s="207"/>
      <c r="Y76" s="365"/>
      <c r="Z76" s="365"/>
      <c r="AA76" s="365"/>
      <c r="AB76" s="365"/>
      <c r="AC76" s="365"/>
      <c r="AD76" s="365"/>
      <c r="AE76" s="207"/>
      <c r="AF76" s="365"/>
      <c r="AG76" s="365"/>
      <c r="AH76" s="365"/>
      <c r="AI76" s="365"/>
      <c r="AJ76" s="365"/>
      <c r="AK76" s="365"/>
      <c r="AL76" s="207"/>
      <c r="AM76" s="365"/>
      <c r="AN76" s="365"/>
      <c r="AO76" s="365"/>
      <c r="AP76" s="365"/>
      <c r="AQ76" s="365"/>
      <c r="AR76" s="365"/>
      <c r="AS76" s="207"/>
      <c r="AT76" s="365"/>
      <c r="AU76" s="365"/>
      <c r="AV76" s="365"/>
      <c r="AW76" s="365"/>
      <c r="AX76" s="365"/>
      <c r="AY76" s="365"/>
      <c r="AZ76" s="27"/>
    </row>
    <row r="77" spans="1:52" ht="15.75" customHeight="1">
      <c r="A77" s="203"/>
      <c r="B77" s="209" t="s">
        <v>72</v>
      </c>
      <c r="C77" s="211"/>
      <c r="D77" s="368"/>
      <c r="E77" s="368"/>
      <c r="F77" s="368"/>
      <c r="G77" s="368"/>
      <c r="H77" s="368"/>
      <c r="I77" s="368"/>
      <c r="J77" s="207"/>
      <c r="K77" s="365"/>
      <c r="L77" s="365"/>
      <c r="M77" s="365"/>
      <c r="N77" s="365"/>
      <c r="O77" s="365"/>
      <c r="P77" s="365"/>
      <c r="Q77" s="207"/>
      <c r="R77" s="366"/>
      <c r="S77" s="366"/>
      <c r="T77" s="366"/>
      <c r="U77" s="366"/>
      <c r="V77" s="366"/>
      <c r="W77" s="366"/>
      <c r="X77" s="207"/>
      <c r="Y77" s="365"/>
      <c r="Z77" s="365"/>
      <c r="AA77" s="365"/>
      <c r="AB77" s="365"/>
      <c r="AC77" s="365"/>
      <c r="AD77" s="365"/>
      <c r="AE77" s="207"/>
      <c r="AF77" s="365"/>
      <c r="AG77" s="365"/>
      <c r="AH77" s="365"/>
      <c r="AI77" s="365"/>
      <c r="AJ77" s="365"/>
      <c r="AK77" s="365"/>
      <c r="AL77" s="207"/>
      <c r="AM77" s="365"/>
      <c r="AN77" s="365"/>
      <c r="AO77" s="365"/>
      <c r="AP77" s="365"/>
      <c r="AQ77" s="365"/>
      <c r="AR77" s="365"/>
      <c r="AS77" s="207"/>
      <c r="AT77" s="365"/>
      <c r="AU77" s="365"/>
      <c r="AV77" s="365"/>
      <c r="AW77" s="365"/>
      <c r="AX77" s="365"/>
      <c r="AY77" s="365"/>
      <c r="AZ77" s="27"/>
    </row>
    <row r="78" spans="1:51" ht="38.25" customHeight="1">
      <c r="A78" s="372" t="s">
        <v>73</v>
      </c>
      <c r="B78" s="372"/>
      <c r="C78" s="206">
        <f>SUM(D78:AY78)</f>
        <v>6</v>
      </c>
      <c r="D78" s="364">
        <v>0</v>
      </c>
      <c r="E78" s="364"/>
      <c r="F78" s="364"/>
      <c r="G78" s="364"/>
      <c r="H78" s="364"/>
      <c r="I78" s="364"/>
      <c r="J78" s="369">
        <v>0</v>
      </c>
      <c r="K78" s="369"/>
      <c r="L78" s="369"/>
      <c r="M78" s="369"/>
      <c r="N78" s="369"/>
      <c r="O78" s="369"/>
      <c r="P78" s="369"/>
      <c r="Q78" s="369">
        <v>2</v>
      </c>
      <c r="R78" s="369"/>
      <c r="S78" s="369"/>
      <c r="T78" s="369"/>
      <c r="U78" s="369"/>
      <c r="V78" s="369"/>
      <c r="W78" s="369"/>
      <c r="X78" s="369">
        <v>2</v>
      </c>
      <c r="Y78" s="369"/>
      <c r="Z78" s="369"/>
      <c r="AA78" s="369"/>
      <c r="AB78" s="369"/>
      <c r="AC78" s="369"/>
      <c r="AD78" s="369"/>
      <c r="AE78" s="369">
        <v>2</v>
      </c>
      <c r="AF78" s="369"/>
      <c r="AG78" s="369"/>
      <c r="AH78" s="369"/>
      <c r="AI78" s="369"/>
      <c r="AJ78" s="369"/>
      <c r="AK78" s="369"/>
      <c r="AL78" s="369">
        <v>0</v>
      </c>
      <c r="AM78" s="369"/>
      <c r="AN78" s="369"/>
      <c r="AO78" s="369"/>
      <c r="AP78" s="369"/>
      <c r="AQ78" s="369"/>
      <c r="AR78" s="369"/>
      <c r="AS78" s="369">
        <v>0</v>
      </c>
      <c r="AT78" s="369"/>
      <c r="AU78" s="369"/>
      <c r="AV78" s="369"/>
      <c r="AW78" s="369"/>
      <c r="AX78" s="369"/>
      <c r="AY78" s="369"/>
    </row>
    <row r="79" spans="1:52" ht="32.25" customHeight="1" thickBot="1">
      <c r="A79" s="370" t="s">
        <v>74</v>
      </c>
      <c r="B79" s="370"/>
      <c r="C79" s="212">
        <f>AS79</f>
        <v>3</v>
      </c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69">
        <v>3</v>
      </c>
      <c r="AT79" s="369"/>
      <c r="AU79" s="369"/>
      <c r="AV79" s="369"/>
      <c r="AW79" s="369"/>
      <c r="AX79" s="369"/>
      <c r="AY79" s="369"/>
      <c r="AZ79" s="4">
        <v>5</v>
      </c>
    </row>
    <row r="80" spans="1:52" s="242" customFormat="1" ht="17.25" thickBot="1">
      <c r="A80" s="373" t="s">
        <v>75</v>
      </c>
      <c r="B80" s="374"/>
      <c r="C80" s="374"/>
      <c r="D80" s="374"/>
      <c r="E80" s="374"/>
      <c r="F80" s="374"/>
      <c r="G80" s="374"/>
      <c r="H80" s="374"/>
      <c r="I80" s="375"/>
      <c r="J80" s="376">
        <f>SUM(P72,J74:J77)</f>
        <v>30</v>
      </c>
      <c r="K80" s="377"/>
      <c r="L80" s="377"/>
      <c r="M80" s="377"/>
      <c r="N80" s="377"/>
      <c r="O80" s="377"/>
      <c r="P80" s="378"/>
      <c r="Q80" s="376">
        <f>SUM(W72,Q78,Q74:Q77)</f>
        <v>30</v>
      </c>
      <c r="R80" s="377"/>
      <c r="S80" s="377"/>
      <c r="T80" s="377"/>
      <c r="U80" s="377"/>
      <c r="V80" s="377"/>
      <c r="W80" s="378"/>
      <c r="X80" s="376">
        <f>SUM(AD72,X78,X74:X77)</f>
        <v>30</v>
      </c>
      <c r="Y80" s="377"/>
      <c r="Z80" s="377"/>
      <c r="AA80" s="377"/>
      <c r="AB80" s="377"/>
      <c r="AC80" s="377"/>
      <c r="AD80" s="378"/>
      <c r="AE80" s="376">
        <f>SUM(AK72,AE78,AE74:AE77)</f>
        <v>30</v>
      </c>
      <c r="AF80" s="377"/>
      <c r="AG80" s="377"/>
      <c r="AH80" s="377"/>
      <c r="AI80" s="377"/>
      <c r="AJ80" s="377"/>
      <c r="AK80" s="378"/>
      <c r="AL80" s="376">
        <f>SUM(AR72,AL78,AL74:AL77)</f>
        <v>27</v>
      </c>
      <c r="AM80" s="377"/>
      <c r="AN80" s="377"/>
      <c r="AO80" s="377"/>
      <c r="AP80" s="377"/>
      <c r="AQ80" s="377"/>
      <c r="AR80" s="378"/>
      <c r="AS80" s="379">
        <f>SUM(AY72,AS74,AS79)</f>
        <v>33</v>
      </c>
      <c r="AT80" s="379"/>
      <c r="AU80" s="379"/>
      <c r="AV80" s="379"/>
      <c r="AW80" s="379"/>
      <c r="AX80" s="379"/>
      <c r="AY80" s="379"/>
      <c r="AZ80" s="243"/>
    </row>
    <row r="81" spans="1:51" ht="36.75" thickBot="1">
      <c r="A81" s="380" t="s">
        <v>76</v>
      </c>
      <c r="B81" s="381"/>
      <c r="C81" s="296">
        <f>SUM(C72,C74:C77,C78,C79)</f>
        <v>180</v>
      </c>
      <c r="D81" s="341">
        <f>SUM(J73:AY73)</f>
        <v>2325</v>
      </c>
      <c r="E81" s="213">
        <f aca="true" t="shared" si="31" ref="E81:AW81">E72</f>
        <v>465</v>
      </c>
      <c r="F81" s="213">
        <f t="shared" si="31"/>
        <v>60</v>
      </c>
      <c r="G81" s="213">
        <f t="shared" si="31"/>
        <v>45</v>
      </c>
      <c r="H81" s="213">
        <f t="shared" si="31"/>
        <v>975</v>
      </c>
      <c r="I81" s="214">
        <f t="shared" si="31"/>
        <v>60</v>
      </c>
      <c r="J81" s="295">
        <f t="shared" si="31"/>
        <v>120</v>
      </c>
      <c r="K81" s="213">
        <f t="shared" si="31"/>
        <v>30</v>
      </c>
      <c r="L81" s="213">
        <f t="shared" si="31"/>
        <v>30</v>
      </c>
      <c r="M81" s="213">
        <f t="shared" si="31"/>
        <v>105</v>
      </c>
      <c r="N81" s="213">
        <f t="shared" si="31"/>
        <v>0</v>
      </c>
      <c r="O81" s="215" t="s">
        <v>77</v>
      </c>
      <c r="P81" s="214">
        <f t="shared" si="31"/>
        <v>30</v>
      </c>
      <c r="Q81" s="295">
        <f t="shared" si="31"/>
        <v>120</v>
      </c>
      <c r="R81" s="213">
        <f t="shared" si="31"/>
        <v>30</v>
      </c>
      <c r="S81" s="213">
        <f t="shared" si="31"/>
        <v>0</v>
      </c>
      <c r="T81" s="213">
        <f t="shared" si="31"/>
        <v>180</v>
      </c>
      <c r="U81" s="213">
        <f t="shared" si="31"/>
        <v>0</v>
      </c>
      <c r="V81" s="215" t="s">
        <v>78</v>
      </c>
      <c r="W81" s="214">
        <f>W72+Q78</f>
        <v>30</v>
      </c>
      <c r="X81" s="295">
        <f t="shared" si="31"/>
        <v>105</v>
      </c>
      <c r="Y81" s="213">
        <f t="shared" si="31"/>
        <v>0</v>
      </c>
      <c r="Z81" s="213">
        <f t="shared" si="31"/>
        <v>0</v>
      </c>
      <c r="AA81" s="213">
        <f t="shared" si="31"/>
        <v>225</v>
      </c>
      <c r="AB81" s="213">
        <f t="shared" si="31"/>
        <v>0</v>
      </c>
      <c r="AC81" s="215" t="s">
        <v>79</v>
      </c>
      <c r="AD81" s="214">
        <f>AD72+X78</f>
        <v>30</v>
      </c>
      <c r="AE81" s="295">
        <f t="shared" si="31"/>
        <v>30</v>
      </c>
      <c r="AF81" s="213">
        <f t="shared" si="31"/>
        <v>0</v>
      </c>
      <c r="AG81" s="213">
        <f t="shared" si="31"/>
        <v>15</v>
      </c>
      <c r="AH81" s="213">
        <f t="shared" si="31"/>
        <v>240</v>
      </c>
      <c r="AI81" s="213">
        <f t="shared" si="31"/>
        <v>0</v>
      </c>
      <c r="AJ81" s="216" t="s">
        <v>80</v>
      </c>
      <c r="AK81" s="214">
        <f>AK72+AE78</f>
        <v>30</v>
      </c>
      <c r="AL81" s="295">
        <f t="shared" si="31"/>
        <v>90</v>
      </c>
      <c r="AM81" s="213">
        <f t="shared" si="31"/>
        <v>0</v>
      </c>
      <c r="AN81" s="213">
        <f t="shared" si="31"/>
        <v>0</v>
      </c>
      <c r="AO81" s="213">
        <f t="shared" si="31"/>
        <v>195</v>
      </c>
      <c r="AP81" s="213">
        <f t="shared" si="31"/>
        <v>30</v>
      </c>
      <c r="AQ81" s="215" t="s">
        <v>81</v>
      </c>
      <c r="AR81" s="327">
        <f>AR72</f>
        <v>27</v>
      </c>
      <c r="AS81" s="295">
        <f t="shared" si="31"/>
        <v>0</v>
      </c>
      <c r="AT81" s="213">
        <f t="shared" si="31"/>
        <v>0</v>
      </c>
      <c r="AU81" s="213">
        <f t="shared" si="31"/>
        <v>0</v>
      </c>
      <c r="AV81" s="213">
        <f t="shared" si="31"/>
        <v>30</v>
      </c>
      <c r="AW81" s="213">
        <f t="shared" si="31"/>
        <v>30</v>
      </c>
      <c r="AX81" s="215" t="s">
        <v>82</v>
      </c>
      <c r="AY81" s="213">
        <f>AY72+AS74+AS79</f>
        <v>33</v>
      </c>
    </row>
    <row r="82" ht="5.25" customHeight="1"/>
    <row r="83" s="217" customFormat="1" ht="15" customHeight="1">
      <c r="B83" s="217" t="s">
        <v>83</v>
      </c>
    </row>
    <row r="84" s="217" customFormat="1" ht="15" customHeight="1">
      <c r="B84" s="217" t="s">
        <v>84</v>
      </c>
    </row>
    <row r="85" s="217" customFormat="1" ht="14.25" customHeight="1">
      <c r="B85" s="217" t="s">
        <v>85</v>
      </c>
    </row>
    <row r="86" s="217" customFormat="1" ht="14.25" customHeight="1">
      <c r="B86" s="217" t="s">
        <v>86</v>
      </c>
    </row>
    <row r="87" ht="14.25" customHeight="1"/>
    <row r="88" ht="14.25" customHeight="1">
      <c r="B88" s="1" t="s">
        <v>107</v>
      </c>
    </row>
    <row r="89" ht="14.25" customHeight="1">
      <c r="B89" s="1" t="s">
        <v>108</v>
      </c>
    </row>
    <row r="90" ht="14.25" customHeight="1">
      <c r="B90" s="1" t="s">
        <v>106</v>
      </c>
    </row>
    <row r="91" spans="2:38" ht="15.75">
      <c r="B91" s="242" t="s">
        <v>109</v>
      </c>
      <c r="AL91" s="218"/>
    </row>
    <row r="92" ht="9.75" customHeight="1"/>
    <row r="93" ht="14.25" customHeight="1">
      <c r="B93" s="1" t="s">
        <v>87</v>
      </c>
    </row>
    <row r="94" ht="14.25" customHeight="1">
      <c r="B94" s="1" t="s">
        <v>88</v>
      </c>
    </row>
    <row r="95" spans="2:48" ht="15.75" customHeight="1">
      <c r="B95" s="219" t="s">
        <v>89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</row>
    <row r="96" spans="2:48" ht="9" customHeight="1">
      <c r="B96" s="219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</row>
    <row r="97" spans="2:15" ht="18" customHeight="1">
      <c r="B97" s="382" t="s">
        <v>115</v>
      </c>
      <c r="C97" s="382"/>
      <c r="D97" s="382"/>
      <c r="E97" s="382"/>
      <c r="F97" s="382"/>
      <c r="G97" s="382"/>
      <c r="H97" s="382"/>
      <c r="I97" s="384" t="s">
        <v>116</v>
      </c>
      <c r="J97" s="385"/>
      <c r="K97" s="385"/>
      <c r="L97" s="385"/>
      <c r="M97" s="385"/>
      <c r="N97" s="385"/>
      <c r="O97" s="386"/>
    </row>
    <row r="98" spans="2:51" ht="2.25" customHeight="1" hidden="1">
      <c r="B98" s="382"/>
      <c r="C98" s="382"/>
      <c r="D98" s="382"/>
      <c r="E98" s="382"/>
      <c r="F98" s="382"/>
      <c r="G98" s="382"/>
      <c r="H98" s="382"/>
      <c r="I98" s="384"/>
      <c r="J98" s="385"/>
      <c r="K98" s="385"/>
      <c r="L98" s="385"/>
      <c r="M98" s="385"/>
      <c r="N98" s="385"/>
      <c r="O98" s="386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</row>
    <row r="115" ht="13.5" customHeight="1"/>
    <row r="116" ht="13.5" customHeight="1"/>
    <row r="120" ht="26.25" customHeight="1"/>
    <row r="121" ht="21.75" customHeight="1"/>
    <row r="130" ht="13.5" customHeight="1"/>
  </sheetData>
  <sheetProtection selectLockedCells="1" selectUnlockedCells="1"/>
  <mergeCells count="86">
    <mergeCell ref="AI1:AY1"/>
    <mergeCell ref="B97:H97"/>
    <mergeCell ref="I97:O97"/>
    <mergeCell ref="AE80:AK80"/>
    <mergeCell ref="AL80:AR80"/>
    <mergeCell ref="AS80:AY80"/>
    <mergeCell ref="A81:B81"/>
    <mergeCell ref="B98:H98"/>
    <mergeCell ref="I98:O98"/>
    <mergeCell ref="A80:I80"/>
    <mergeCell ref="J80:P80"/>
    <mergeCell ref="Q80:W80"/>
    <mergeCell ref="AE78:AK78"/>
    <mergeCell ref="D77:I77"/>
    <mergeCell ref="K77:P77"/>
    <mergeCell ref="R77:W77"/>
    <mergeCell ref="Y77:AD77"/>
    <mergeCell ref="AF77:AK77"/>
    <mergeCell ref="X80:AD80"/>
    <mergeCell ref="AL78:AR78"/>
    <mergeCell ref="AS78:AY78"/>
    <mergeCell ref="A79:B79"/>
    <mergeCell ref="D79:AR79"/>
    <mergeCell ref="AS79:AY79"/>
    <mergeCell ref="A78:B78"/>
    <mergeCell ref="D78:I78"/>
    <mergeCell ref="J78:P78"/>
    <mergeCell ref="Q78:W78"/>
    <mergeCell ref="X78:AD78"/>
    <mergeCell ref="AM77:AR77"/>
    <mergeCell ref="AT75:AY75"/>
    <mergeCell ref="AT76:AY76"/>
    <mergeCell ref="AT77:AY77"/>
    <mergeCell ref="AM76:AR76"/>
    <mergeCell ref="D76:I76"/>
    <mergeCell ref="K76:P76"/>
    <mergeCell ref="R76:W76"/>
    <mergeCell ref="Y76:AD76"/>
    <mergeCell ref="AF76:AK76"/>
    <mergeCell ref="D75:I75"/>
    <mergeCell ref="K75:P75"/>
    <mergeCell ref="R75:W75"/>
    <mergeCell ref="Y75:AD75"/>
    <mergeCell ref="AF75:AK75"/>
    <mergeCell ref="AM75:AR75"/>
    <mergeCell ref="AL73:AR73"/>
    <mergeCell ref="AS73:AY73"/>
    <mergeCell ref="D74:I74"/>
    <mergeCell ref="K74:P74"/>
    <mergeCell ref="R74:W74"/>
    <mergeCell ref="Y74:AD74"/>
    <mergeCell ref="AF74:AK74"/>
    <mergeCell ref="AM74:AR74"/>
    <mergeCell ref="AT74:AY74"/>
    <mergeCell ref="A72:B72"/>
    <mergeCell ref="A73:I73"/>
    <mergeCell ref="J73:P73"/>
    <mergeCell ref="Q73:W73"/>
    <mergeCell ref="X73:AD73"/>
    <mergeCell ref="AE73:AK73"/>
    <mergeCell ref="A43:B43"/>
    <mergeCell ref="A44:AY44"/>
    <mergeCell ref="A71:B71"/>
    <mergeCell ref="D9:D10"/>
    <mergeCell ref="E9:I9"/>
    <mergeCell ref="J9:P9"/>
    <mergeCell ref="Q9:W9"/>
    <mergeCell ref="A8:A10"/>
    <mergeCell ref="B8:B10"/>
    <mergeCell ref="C8:C10"/>
    <mergeCell ref="AL6:AY6"/>
    <mergeCell ref="AL9:AR9"/>
    <mergeCell ref="AS9:AY9"/>
    <mergeCell ref="X8:AK8"/>
    <mergeCell ref="AL8:AY8"/>
    <mergeCell ref="A11:AY11"/>
    <mergeCell ref="D8:I8"/>
    <mergeCell ref="J8:W8"/>
    <mergeCell ref="X9:AD9"/>
    <mergeCell ref="AE9:AK9"/>
    <mergeCell ref="C4:Q4"/>
    <mergeCell ref="B1:U1"/>
    <mergeCell ref="C2:AE2"/>
    <mergeCell ref="C3:AE3"/>
    <mergeCell ref="C5:Q5"/>
    <mergeCell ref="C6:X6"/>
  </mergeCells>
  <printOptions horizontalCentered="1"/>
  <pageMargins left="0.35433070866141736" right="0.35433070866141736" top="0.984251968503937" bottom="0.984251968503937" header="0.5118110236220472" footer="0.5118110236220472"/>
  <pageSetup fitToHeight="0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A9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Zasobnik wiedzy</dc:creator>
  <cp:keywords/>
  <dc:description/>
  <cp:lastModifiedBy>Użytkownik systemu Windows</cp:lastModifiedBy>
  <cp:lastPrinted>2019-07-03T09:58:33Z</cp:lastPrinted>
  <dcterms:created xsi:type="dcterms:W3CDTF">2017-04-06T06:52:14Z</dcterms:created>
  <dcterms:modified xsi:type="dcterms:W3CDTF">2019-07-03T10:00:18Z</dcterms:modified>
  <cp:category/>
  <cp:version/>
  <cp:contentType/>
  <cp:contentStatus/>
</cp:coreProperties>
</file>