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557" activeTab="0"/>
  </bookViews>
  <sheets>
    <sheet name="Wstępna Kalkulacja" sheetId="1" r:id="rId1"/>
  </sheets>
  <definedNames>
    <definedName name="_xlnm.Print_Area" localSheetId="0">'Wstępna Kalkulacja'!$A$1:$N$145</definedName>
  </definedNames>
  <calcPr fullCalcOnLoad="1"/>
</workbook>
</file>

<file path=xl/comments1.xml><?xml version="1.0" encoding="utf-8"?>
<comments xmlns="http://schemas.openxmlformats.org/spreadsheetml/2006/main">
  <authors>
    <author>Kwestor UMCS</author>
  </authors>
  <commentList>
    <comment ref="M54" authorId="0">
      <text>
        <r>
          <rPr>
            <b/>
            <sz val="8"/>
            <rFont val="Tahoma"/>
            <family val="0"/>
          </rPr>
          <t>290 za m-c 
lub 400 PLN przy min dwóch grupach i stosownie do mozliwości finansowych studiów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<sst xmlns="http://schemas.openxmlformats.org/spreadsheetml/2006/main" count="180" uniqueCount="138">
  <si>
    <t>2. Materiały bezpośrednie :</t>
  </si>
  <si>
    <t>3. Usługi obce :</t>
  </si>
  <si>
    <t>stawka</t>
  </si>
  <si>
    <t>1. Wynagrodzenia:</t>
  </si>
  <si>
    <t xml:space="preserve">4. Inne koszty bezpośrednie: </t>
  </si>
  <si>
    <t xml:space="preserve">L. godz. </t>
  </si>
  <si>
    <t xml:space="preserve">  IV specjalista spoza UMCS</t>
  </si>
  <si>
    <t>DZIEKAN WYDZIAŁU</t>
  </si>
  <si>
    <t>KWESTOR</t>
  </si>
  <si>
    <t>REKTOR</t>
  </si>
  <si>
    <t xml:space="preserve">1.5. Składki na ubezpiecz. społeczne i inne odpisy: </t>
  </si>
  <si>
    <t>L. stud:</t>
  </si>
  <si>
    <t>ogółem:</t>
  </si>
  <si>
    <t>Liczba semestrów objętych kalkulacją:</t>
  </si>
  <si>
    <t>w tym:</t>
  </si>
  <si>
    <r>
      <t>w roku akademickim:</t>
    </r>
    <r>
      <rPr>
        <b/>
        <sz val="12"/>
        <color indexed="12"/>
        <rFont val="Arial CE"/>
        <family val="2"/>
      </rPr>
      <t xml:space="preserve"> </t>
    </r>
  </si>
  <si>
    <t>Liczba wpłat</t>
  </si>
  <si>
    <t>Liczba               wpłat</t>
  </si>
  <si>
    <t>Kwota</t>
  </si>
  <si>
    <t>obniżone</t>
  </si>
  <si>
    <t>na słuchacza wg planu:</t>
  </si>
  <si>
    <t>Stawka</t>
  </si>
  <si>
    <t>L. godz.</t>
  </si>
  <si>
    <t>Stanowisko</t>
  </si>
  <si>
    <t>RAZEM</t>
  </si>
  <si>
    <t>L. egz/stud</t>
  </si>
  <si>
    <t>X</t>
  </si>
  <si>
    <t>....................................................................................................................................................................................................</t>
  </si>
  <si>
    <t>……………………………………………………………………………………………………………………………......................…</t>
  </si>
  <si>
    <t>III. KALKULACJA KOSZTÓW PROWADZENIA STUDIÓW:</t>
  </si>
  <si>
    <t>1. Koszty bezpośrednie:</t>
  </si>
  <si>
    <t>....................................................................................................................................................................................</t>
  </si>
  <si>
    <t>Lublin, dnia</t>
  </si>
  <si>
    <t>................................................................................................................................................................................</t>
  </si>
  <si>
    <t>wynagr. ryczałtowe</t>
  </si>
  <si>
    <t>za 1stud.</t>
  </si>
  <si>
    <t>za 1 stud.</t>
  </si>
  <si>
    <t>.......................................................................................................................................</t>
  </si>
  <si>
    <t>............................................................................................</t>
  </si>
  <si>
    <r>
      <t xml:space="preserve">Liczba    </t>
    </r>
    <r>
      <rPr>
        <sz val="10"/>
        <rFont val="Arial CE"/>
        <family val="0"/>
      </rPr>
      <t>jednostek   (szt, godz)</t>
    </r>
  </si>
  <si>
    <t>stawka  za 1 pracę</t>
  </si>
  <si>
    <t>Liczba prac</t>
  </si>
  <si>
    <t xml:space="preserve"> inne:</t>
  </si>
  <si>
    <t>a)</t>
  </si>
  <si>
    <t>b)</t>
  </si>
  <si>
    <t>c)</t>
  </si>
  <si>
    <t>d)</t>
  </si>
  <si>
    <t xml:space="preserve"> techniczne środki nauczania, w tym zestawy komputerowe - w cenie jednostkowej do 3500 PLN</t>
  </si>
  <si>
    <t xml:space="preserve"> materiały dydaktyczne (materiały metodyczne, słowniki, podręczniki i inne książki do biblioteki, materiały poglądowe, itp,) </t>
  </si>
  <si>
    <t xml:space="preserve"> materiały biurowe (formularze urzędowe, papier, tonery i atramenty, dyskietki, segregatory, skoroszyty, spinacze, itp.).</t>
  </si>
  <si>
    <t>np. Najem pomieszczeń dydaktycznych</t>
  </si>
  <si>
    <t>usługi transportowe</t>
  </si>
  <si>
    <t>ubezpieczenie NNW</t>
  </si>
  <si>
    <t xml:space="preserve">inne usługi: </t>
  </si>
  <si>
    <t>zimowy lub letni</t>
  </si>
  <si>
    <t>gdy "1", podkreśl:</t>
  </si>
  <si>
    <t>..........................................................................................</t>
  </si>
  <si>
    <t>....................................................................................................</t>
  </si>
  <si>
    <t xml:space="preserve"> studiów podyplomowych w zakresie:</t>
  </si>
  <si>
    <t>Kierownik studiów:</t>
  </si>
  <si>
    <r>
      <t xml:space="preserve"> (wpisać </t>
    </r>
    <r>
      <rPr>
        <b/>
        <sz val="10"/>
        <color indexed="12"/>
        <rFont val="Arial CE"/>
        <family val="0"/>
      </rPr>
      <t>1</t>
    </r>
    <r>
      <rPr>
        <b/>
        <sz val="10"/>
        <rFont val="Arial CE"/>
        <family val="0"/>
      </rPr>
      <t xml:space="preserve"> lub </t>
    </r>
    <r>
      <rPr>
        <b/>
        <sz val="10"/>
        <color indexed="12"/>
        <rFont val="Arial CE"/>
        <family val="0"/>
      </rPr>
      <t xml:space="preserve">2 </t>
    </r>
    <r>
      <rPr>
        <b/>
        <sz val="10"/>
        <rFont val="Arial CE"/>
        <family val="0"/>
      </rPr>
      <t>lub</t>
    </r>
    <r>
      <rPr>
        <b/>
        <sz val="10"/>
        <color indexed="12"/>
        <rFont val="Arial CE"/>
        <family val="0"/>
      </rPr>
      <t xml:space="preserve"> 3 </t>
    </r>
    <r>
      <rPr>
        <b/>
        <sz val="10"/>
        <rFont val="Arial CE"/>
        <family val="0"/>
      </rPr>
      <t>lub</t>
    </r>
    <r>
      <rPr>
        <b/>
        <sz val="10"/>
        <color indexed="12"/>
        <rFont val="Arial CE"/>
        <family val="0"/>
      </rPr>
      <t xml:space="preserve"> 4)</t>
    </r>
  </si>
  <si>
    <t>Liczba  toków (grup) wykładowych:</t>
  </si>
  <si>
    <t>w semestrze dyplom.:</t>
  </si>
  <si>
    <t>Liczba słuchaczy objętych kalkulacją:</t>
  </si>
  <si>
    <t>Czesne za cykl kształcenia</t>
  </si>
  <si>
    <t xml:space="preserve">Czesne </t>
  </si>
  <si>
    <t>Czesne za semestr:</t>
  </si>
  <si>
    <t>Opłata za wydanie świadectwa ukończ. Stud.</t>
  </si>
  <si>
    <t>II. OPŁATY ZA STUDIA:</t>
  </si>
  <si>
    <t xml:space="preserve">stawka za (szt, godz) </t>
  </si>
  <si>
    <t>za 1 godz.</t>
  </si>
  <si>
    <t xml:space="preserve">    Razem koszty dydaktyki i jej bezpośredniej obsługi </t>
  </si>
  <si>
    <t xml:space="preserve">1. Narzut kosztów wydziałowych: </t>
  </si>
  <si>
    <t>od kosztów bezpośr, tj.od kwoty:</t>
  </si>
  <si>
    <t>2. Narzut  kosztów ogólnouczelnianych</t>
  </si>
  <si>
    <t>od wydział. kosztu kształcenia:</t>
  </si>
  <si>
    <t>e)</t>
  </si>
  <si>
    <t>np. delegacje wykonujących zajęcia terenowe w ramach pensum dydaktycznego lub w związku z pełnionym nadzorem</t>
  </si>
  <si>
    <r>
      <t xml:space="preserve">  </t>
    </r>
    <r>
      <rPr>
        <b/>
        <sz val="14"/>
        <rFont val="Arial CE"/>
        <family val="2"/>
      </rPr>
      <t>Razem uczelniany koszt kształcenia</t>
    </r>
    <r>
      <rPr>
        <sz val="14"/>
        <rFont val="Arial CE"/>
        <family val="2"/>
      </rPr>
      <t xml:space="preserve"> </t>
    </r>
  </si>
  <si>
    <t>Liczba godzin</t>
  </si>
  <si>
    <r>
      <t xml:space="preserve">  I specjalista </t>
    </r>
    <r>
      <rPr>
        <sz val="9"/>
        <rFont val="Arial CE"/>
        <family val="0"/>
      </rPr>
      <t>spoza UMCS</t>
    </r>
  </si>
  <si>
    <r>
      <t xml:space="preserve">  II specjalista </t>
    </r>
    <r>
      <rPr>
        <sz val="9"/>
        <rFont val="Arial CE"/>
        <family val="0"/>
      </rPr>
      <t>spoza UMCS</t>
    </r>
  </si>
  <si>
    <r>
      <t xml:space="preserve">  III specjalista </t>
    </r>
    <r>
      <rPr>
        <sz val="9"/>
        <rFont val="Arial CE"/>
        <family val="0"/>
      </rPr>
      <t>spoza UMCS</t>
    </r>
  </si>
  <si>
    <t>Liczba godzin zajęć dydaktycznych</t>
  </si>
  <si>
    <t>I. DANE ORGANIZACYJNE:</t>
  </si>
  <si>
    <r>
      <rPr>
        <b/>
        <sz val="16"/>
        <rFont val="Arial CE"/>
        <family val="0"/>
      </rPr>
      <t xml:space="preserve">  </t>
    </r>
    <r>
      <rPr>
        <b/>
        <u val="single"/>
        <sz val="16"/>
        <rFont val="Arial CE"/>
        <family val="2"/>
      </rPr>
      <t xml:space="preserve">2. Koszty pośrednie </t>
    </r>
  </si>
  <si>
    <t>Uwaga: Pola zacieniowane to pola do edycji. Pola "liczbowe" muszą być wypełnione odpowiednią liczbą; gdy zjawisko nie występuje pozostawiamy "0".</t>
  </si>
  <si>
    <t>WSTĘPNA KALKULACJA KOSZTÓW STUDIÓW PODYPLOMOWYCH</t>
  </si>
  <si>
    <r>
      <t>3. Rezerwa</t>
    </r>
    <r>
      <rPr>
        <b/>
        <u val="single"/>
        <sz val="12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(</t>
    </r>
    <r>
      <rPr>
        <b/>
        <sz val="10"/>
        <color indexed="10"/>
        <rFont val="Arial CE"/>
        <family val="0"/>
      </rPr>
      <t xml:space="preserve">minimum 20% </t>
    </r>
    <r>
      <rPr>
        <b/>
        <sz val="10"/>
        <rFont val="Arial CE"/>
        <family val="0"/>
      </rPr>
      <t>wpływów z tytułu opłat za studia)</t>
    </r>
    <r>
      <rPr>
        <sz val="10"/>
        <rFont val="Arial CE"/>
        <family val="0"/>
      </rPr>
      <t xml:space="preserve"> związana z ryzykiem nieuzyskania zaplanowanych wpływów i na nieprzewidziane koszty oraz na wydatki decydowane "centralnie":</t>
    </r>
  </si>
  <si>
    <t>KIEROWNIK STUDIÓW PODYPLOMOWYCH</t>
  </si>
  <si>
    <t>data</t>
  </si>
  <si>
    <r>
      <t>1.5.1. 17,64</t>
    </r>
    <r>
      <rPr>
        <b/>
        <sz val="10"/>
        <rFont val="Arial CE"/>
        <family val="0"/>
      </rPr>
      <t>%</t>
    </r>
    <r>
      <rPr>
        <sz val="10"/>
        <rFont val="Arial CE"/>
        <family val="0"/>
      </rPr>
      <t xml:space="preserve"> od sumy wynagr. </t>
    </r>
    <r>
      <rPr>
        <b/>
        <sz val="10"/>
        <rFont val="Arial CE"/>
        <family val="0"/>
      </rPr>
      <t>osobowych</t>
    </r>
    <r>
      <rPr>
        <sz val="10"/>
        <rFont val="Arial CE"/>
        <family val="0"/>
      </rPr>
      <t xml:space="preserve"> - poz 1.1:</t>
    </r>
  </si>
  <si>
    <t>1.1. Osobowe</t>
  </si>
  <si>
    <t>1.2. Wynagrodzenie z tytułu umów o dzieło:</t>
  </si>
  <si>
    <t>1.3. Wynagrodzenie z umowy-zlecenia:</t>
  </si>
  <si>
    <t xml:space="preserve">          1.3.1 Kierownik studium podyplomowego</t>
  </si>
  <si>
    <t>1.2.2. Programy nauczania</t>
  </si>
  <si>
    <t>1.2.3. Materiały dydaktyczne</t>
  </si>
  <si>
    <t xml:space="preserve">1.2.4. Zadania i tematy egzaminacyjne  </t>
  </si>
  <si>
    <t xml:space="preserve">          1.3.2 Egzaminowanie</t>
  </si>
  <si>
    <t xml:space="preserve">         1.3.3 Przewodniczenie egzaminom końcowym</t>
  </si>
  <si>
    <t>Stanowisko*</t>
  </si>
  <si>
    <t>w ramach pensum 
dydaktycznego</t>
  </si>
  <si>
    <t>Asystent, wykładowca, lektor, 
instruktor</t>
  </si>
  <si>
    <t>Profesor zwyczajny, profesor nadzwyczajny posiadający tytuł naukowy, profesor wizytujacy</t>
  </si>
  <si>
    <t>Profesor nadzwyczajny lub wizytujący posiadaj.tytuł nauk. dr hab., docent, adiunkt- dr hab.</t>
  </si>
  <si>
    <t>Adiunkt posiadający stopień naukowy doktora, starszy wykładowca</t>
  </si>
  <si>
    <t xml:space="preserve">          1.4.1.Obsługa administracyjna  studiów: </t>
  </si>
  <si>
    <t xml:space="preserve">   a) obsługa kwalifikacji na studia,  sporządzenie kosztorysu i rozliczenia studiów, opracowanie planu zajęć, przygotowanie umów o prowadzenie zajęć, prowadzenie sekretariatu studiów,</t>
  </si>
  <si>
    <t>1.5.3. Odpis na SFN (2%), DWR - "13" (8,5 %) i ZFŚS (6,5%) - od kwoty z poz.1.1 i 1.4</t>
  </si>
  <si>
    <t xml:space="preserve">         1.4.3.inne (wpisać jakie): </t>
  </si>
  <si>
    <t xml:space="preserve">          1.2.7. Inne (wpisać jakie)..............................................................................  </t>
  </si>
  <si>
    <t xml:space="preserve">   IV. ROZLICZENIE REZERWY</t>
  </si>
  <si>
    <t>1. Wpływy:</t>
  </si>
  <si>
    <t>3. Kwoty z podziału rezerwy:</t>
  </si>
  <si>
    <t>dla Wydziału na rozwój, w tym zakupy remontowe i inwestycyjne</t>
  </si>
  <si>
    <t>4. Jednostkowy uczelniany koszt kształcenia:</t>
  </si>
  <si>
    <t>Pracownicy UMCS</t>
  </si>
  <si>
    <t>Pracownicy spoza UMCS</t>
  </si>
  <si>
    <t>Odpis na Fundusz Centralny UMCS</t>
  </si>
  <si>
    <t>2. Uczelniany koszt kształcenia:</t>
  </si>
  <si>
    <t xml:space="preserve">          1.2.8. Inne(wpisać jakie)……………………………………………………….</t>
  </si>
  <si>
    <t>1.2.1. Zajęcia dydaktyczne</t>
  </si>
  <si>
    <t xml:space="preserve">  Nr zlecenia (po akceptacji nadaje Dział Kontrolingu)……………………………</t>
  </si>
  <si>
    <t xml:space="preserve">1.2.5. Opieka promotorska - indywidualne konsultacje ze słuchaczami  </t>
  </si>
  <si>
    <t xml:space="preserve">1.2.6. Recenzje prac końcowych  </t>
  </si>
  <si>
    <t>segregatory studiów podyplom. UMCS, karty słuchacza, świadectwa+okładki</t>
  </si>
  <si>
    <t>dla (współorganizator studiów podyplomowych- na podstawie umowy)</t>
  </si>
  <si>
    <r>
      <t xml:space="preserve">         1.5.2. 17,64</t>
    </r>
    <r>
      <rPr>
        <b/>
        <sz val="10"/>
        <rFont val="Arial CE"/>
        <family val="0"/>
      </rPr>
      <t>%</t>
    </r>
    <r>
      <rPr>
        <sz val="10"/>
        <rFont val="Arial CE"/>
        <family val="0"/>
      </rPr>
      <t xml:space="preserve"> od sumy wynagr.</t>
    </r>
    <r>
      <rPr>
        <b/>
        <sz val="10"/>
        <rFont val="Arial CE"/>
        <family val="0"/>
      </rPr>
      <t xml:space="preserve"> bezosobowych </t>
    </r>
    <r>
      <rPr>
        <sz val="10"/>
        <rFont val="Arial CE"/>
        <family val="0"/>
      </rPr>
      <t>- poz.1.2, poz.1.3  i poz.1.4</t>
    </r>
  </si>
  <si>
    <t>Załącznik nr 12</t>
  </si>
  <si>
    <r>
      <t>Uwaga:</t>
    </r>
    <r>
      <rPr>
        <sz val="11"/>
        <color indexed="10"/>
        <rFont val="Arial CE"/>
        <family val="0"/>
      </rPr>
      <t xml:space="preserve"> koszt wynagrodzeń osobowych nauczycieli akademickich (z poz. 1.1) uzupełniających pensum na studiach podyplomowych pokrywany jest z wpływów za studia podyplomowe i pomniejsza koszty wynagrodzeń finansowane z dotacji.</t>
    </r>
  </si>
  <si>
    <t>Pod względem merytorycznym:</t>
  </si>
  <si>
    <t>Sprawdzil i zaakceptował:</t>
  </si>
  <si>
    <t>Pod względem rachunkowym:</t>
  </si>
  <si>
    <t>Akceptuję stawki wynagrodzeń bezosobowych i wynik finansowy studiów:</t>
  </si>
  <si>
    <t>1.4. Wynagrodzenie osobowe-(np. dodatki) za czynności administracyjne:</t>
  </si>
  <si>
    <t xml:space="preserve">   b) obsługa sekretarska słuchaczy: wg stawki (za godzinę lub ryczałt)</t>
  </si>
  <si>
    <t xml:space="preserve">         1.4.2.obsługa finansowo-księgowa i rozliczenie studiów (ryczałt)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</si>
</sst>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_z_ł"/>
    <numFmt numFmtId="166" formatCode="#,##0\ &quot;zł&quot;"/>
    <numFmt numFmtId="167" formatCode="[$-415]d\ mmmm\ yyyy"/>
    <numFmt numFmtId="168" formatCode="#,##0_ ;\-#,##0\ "/>
    <numFmt numFmtId="169" formatCode="#,##0.00\ _z_ł"/>
    <numFmt numFmtId="170" formatCode="#,##0&quot; zł&quot;"/>
    <numFmt numFmtId="171" formatCode="#,##0.00_ ;\-#,##0.00\ "/>
  </numFmts>
  <fonts count="7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vertAlign val="superscript"/>
      <sz val="12"/>
      <color indexed="10"/>
      <name val="Arial CE"/>
      <family val="0"/>
    </font>
    <font>
      <sz val="10"/>
      <color indexed="12"/>
      <name val="Arial CE"/>
      <family val="0"/>
    </font>
    <font>
      <b/>
      <sz val="14"/>
      <name val="Arial CE"/>
      <family val="2"/>
    </font>
    <font>
      <b/>
      <sz val="10"/>
      <color indexed="12"/>
      <name val="Arial CE"/>
      <family val="0"/>
    </font>
    <font>
      <b/>
      <sz val="12"/>
      <color indexed="12"/>
      <name val="Arial CE"/>
      <family val="2"/>
    </font>
    <font>
      <b/>
      <sz val="12"/>
      <color indexed="17"/>
      <name val="Arial CE"/>
      <family val="0"/>
    </font>
    <font>
      <sz val="10"/>
      <color indexed="17"/>
      <name val="Arial CE"/>
      <family val="0"/>
    </font>
    <font>
      <b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2"/>
      <name val="Arial CE"/>
      <family val="0"/>
    </font>
    <font>
      <b/>
      <sz val="11"/>
      <color indexed="12"/>
      <name val="Arial CE"/>
      <family val="0"/>
    </font>
    <font>
      <u val="single"/>
      <sz val="14"/>
      <color indexed="16"/>
      <name val="Arial CE"/>
      <family val="2"/>
    </font>
    <font>
      <sz val="12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6"/>
      <name val="Arial CE"/>
      <family val="2"/>
    </font>
    <font>
      <sz val="12"/>
      <color indexed="12"/>
      <name val="Arial CE"/>
      <family val="0"/>
    </font>
    <font>
      <b/>
      <sz val="16"/>
      <name val="Arial CE"/>
      <family val="2"/>
    </font>
    <font>
      <sz val="14"/>
      <name val="Arial CE"/>
      <family val="2"/>
    </font>
    <font>
      <sz val="16"/>
      <name val="Arial CE"/>
      <family val="0"/>
    </font>
    <font>
      <b/>
      <u val="single"/>
      <sz val="16"/>
      <name val="Arial CE"/>
      <family val="2"/>
    </font>
    <font>
      <b/>
      <sz val="11"/>
      <color indexed="10"/>
      <name val="Arial CE"/>
      <family val="0"/>
    </font>
    <font>
      <sz val="9"/>
      <name val="Arial CE"/>
      <family val="0"/>
    </font>
    <font>
      <u val="single"/>
      <sz val="10"/>
      <name val="Arial CE"/>
      <family val="2"/>
    </font>
    <font>
      <sz val="14"/>
      <color indexed="16"/>
      <name val="Arial CE"/>
      <family val="2"/>
    </font>
    <font>
      <u val="single"/>
      <sz val="16"/>
      <name val="Arial CE"/>
      <family val="2"/>
    </font>
    <font>
      <b/>
      <sz val="14"/>
      <name val="Arial Unicode MS"/>
      <family val="2"/>
    </font>
    <font>
      <b/>
      <sz val="8"/>
      <color indexed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color indexed="12"/>
      <name val="Arial CE"/>
      <family val="2"/>
    </font>
    <font>
      <b/>
      <sz val="14"/>
      <color indexed="12"/>
      <name val="Arial CE"/>
      <family val="2"/>
    </font>
    <font>
      <b/>
      <u val="single"/>
      <sz val="10"/>
      <name val="Arial CE"/>
      <family val="2"/>
    </font>
    <font>
      <sz val="11"/>
      <name val="Arial CE"/>
      <family val="0"/>
    </font>
    <font>
      <sz val="11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/>
    </xf>
    <xf numFmtId="165" fontId="27" fillId="0" borderId="0" xfId="0" applyNumberFormat="1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 horizontal="right"/>
    </xf>
    <xf numFmtId="165" fontId="18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5" fontId="14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165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/>
      <protection/>
    </xf>
    <xf numFmtId="165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9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 wrapText="1" shrinkToFi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 applyProtection="1">
      <alignment horizontal="left" vertical="center"/>
      <protection/>
    </xf>
    <xf numFmtId="165" fontId="0" fillId="0" borderId="0" xfId="0" applyNumberForma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3" fontId="19" fillId="33" borderId="10" xfId="6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3" fontId="13" fillId="33" borderId="10" xfId="0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5" fontId="15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 horizontal="right"/>
      <protection/>
    </xf>
    <xf numFmtId="165" fontId="0" fillId="0" borderId="10" xfId="0" applyNumberFormat="1" applyFill="1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4" fontId="19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5" fontId="7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165" fontId="1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66" fontId="16" fillId="0" borderId="0" xfId="0" applyNumberFormat="1" applyFont="1" applyFill="1" applyBorder="1" applyAlignment="1" applyProtection="1">
      <alignment horizontal="right" vertical="center"/>
      <protection/>
    </xf>
    <xf numFmtId="165" fontId="16" fillId="0" borderId="0" xfId="0" applyNumberFormat="1" applyFont="1" applyFill="1" applyBorder="1" applyAlignment="1" applyProtection="1">
      <alignment/>
      <protection/>
    </xf>
    <xf numFmtId="165" fontId="19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" fontId="12" fillId="0" borderId="0" xfId="0" applyNumberFormat="1" applyFont="1" applyFill="1" applyBorder="1" applyAlignment="1" applyProtection="1">
      <alignment horizontal="center"/>
      <protection/>
    </xf>
    <xf numFmtId="166" fontId="12" fillId="33" borderId="10" xfId="0" applyNumberFormat="1" applyFont="1" applyFill="1" applyBorder="1" applyAlignment="1" applyProtection="1">
      <alignment/>
      <protection/>
    </xf>
    <xf numFmtId="7" fontId="19" fillId="33" borderId="10" xfId="0" applyNumberFormat="1" applyFont="1" applyFill="1" applyBorder="1" applyAlignment="1" applyProtection="1">
      <alignment horizontal="right" vertical="center"/>
      <protection/>
    </xf>
    <xf numFmtId="1" fontId="16" fillId="0" borderId="10" xfId="0" applyNumberFormat="1" applyFont="1" applyFill="1" applyBorder="1" applyAlignment="1" applyProtection="1">
      <alignment horizontal="centerContinuous" vertical="center"/>
      <protection/>
    </xf>
    <xf numFmtId="166" fontId="1" fillId="0" borderId="10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left"/>
      <protection/>
    </xf>
    <xf numFmtId="165" fontId="30" fillId="0" borderId="10" xfId="0" applyNumberFormat="1" applyFont="1" applyFill="1" applyBorder="1" applyAlignment="1" applyProtection="1">
      <alignment vertical="center" wrapText="1"/>
      <protection/>
    </xf>
    <xf numFmtId="164" fontId="19" fillId="33" borderId="10" xfId="0" applyNumberFormat="1" applyFont="1" applyFill="1" applyBorder="1" applyAlignment="1" applyProtection="1">
      <alignment horizontal="right" vertical="center"/>
      <protection/>
    </xf>
    <xf numFmtId="165" fontId="0" fillId="0" borderId="10" xfId="0" applyNumberFormat="1" applyFill="1" applyBorder="1" applyAlignment="1" applyProtection="1">
      <alignment vertical="center" wrapText="1"/>
      <protection/>
    </xf>
    <xf numFmtId="166" fontId="19" fillId="33" borderId="10" xfId="0" applyNumberFormat="1" applyFont="1" applyFill="1" applyBorder="1" applyAlignment="1" applyProtection="1">
      <alignment vertical="center"/>
      <protection/>
    </xf>
    <xf numFmtId="165" fontId="1" fillId="0" borderId="0" xfId="0" applyNumberFormat="1" applyFont="1" applyFill="1" applyBorder="1" applyAlignment="1" applyProtection="1">
      <alignment/>
      <protection/>
    </xf>
    <xf numFmtId="164" fontId="19" fillId="33" borderId="10" xfId="0" applyNumberFormat="1" applyFont="1" applyFill="1" applyBorder="1" applyAlignment="1" applyProtection="1">
      <alignment horizontal="right"/>
      <protection/>
    </xf>
    <xf numFmtId="165" fontId="0" fillId="0" borderId="10" xfId="0" applyNumberFormat="1" applyFont="1" applyFill="1" applyBorder="1" applyAlignment="1" applyProtection="1">
      <alignment horizontal="center"/>
      <protection/>
    </xf>
    <xf numFmtId="165" fontId="0" fillId="0" borderId="10" xfId="0" applyNumberFormat="1" applyFill="1" applyBorder="1" applyAlignment="1" applyProtection="1">
      <alignment horizontal="center"/>
      <protection/>
    </xf>
    <xf numFmtId="3" fontId="16" fillId="0" borderId="10" xfId="0" applyNumberFormat="1" applyFont="1" applyFill="1" applyBorder="1" applyAlignment="1" applyProtection="1">
      <alignment horizontal="center" vertical="center"/>
      <protection/>
    </xf>
    <xf numFmtId="165" fontId="0" fillId="0" borderId="10" xfId="0" applyNumberFormat="1" applyFill="1" applyBorder="1" applyAlignment="1" applyProtection="1">
      <alignment horizontal="right"/>
      <protection/>
    </xf>
    <xf numFmtId="165" fontId="0" fillId="0" borderId="10" xfId="0" applyNumberFormat="1" applyFill="1" applyBorder="1" applyAlignment="1" applyProtection="1">
      <alignment horizontal="center" wrapText="1"/>
      <protection/>
    </xf>
    <xf numFmtId="3" fontId="19" fillId="33" borderId="10" xfId="0" applyNumberFormat="1" applyFont="1" applyFill="1" applyBorder="1" applyAlignment="1" applyProtection="1">
      <alignment horizontal="center" vertical="center" wrapText="1"/>
      <protection/>
    </xf>
    <xf numFmtId="164" fontId="19" fillId="33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left" indent="1"/>
      <protection/>
    </xf>
    <xf numFmtId="165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left" wrapText="1" indent="1"/>
      <protection/>
    </xf>
    <xf numFmtId="166" fontId="19" fillId="33" borderId="10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/>
      <protection/>
    </xf>
    <xf numFmtId="165" fontId="0" fillId="0" borderId="11" xfId="0" applyNumberFormat="1" applyFill="1" applyBorder="1" applyAlignment="1" applyProtection="1">
      <alignment horizontal="left" indent="3"/>
      <protection/>
    </xf>
    <xf numFmtId="166" fontId="0" fillId="0" borderId="10" xfId="0" applyNumberFormat="1" applyFill="1" applyBorder="1" applyAlignment="1" applyProtection="1">
      <alignment horizontal="right"/>
      <protection/>
    </xf>
    <xf numFmtId="165" fontId="0" fillId="0" borderId="11" xfId="0" applyNumberFormat="1" applyFill="1" applyBorder="1" applyAlignment="1" applyProtection="1">
      <alignment/>
      <protection/>
    </xf>
    <xf numFmtId="166" fontId="0" fillId="0" borderId="10" xfId="0" applyNumberFormat="1" applyFill="1" applyBorder="1" applyAlignment="1" applyProtection="1">
      <alignment/>
      <protection/>
    </xf>
    <xf numFmtId="165" fontId="0" fillId="0" borderId="12" xfId="0" applyNumberFormat="1" applyFill="1" applyBorder="1" applyAlignment="1" applyProtection="1">
      <alignment/>
      <protection/>
    </xf>
    <xf numFmtId="165" fontId="0" fillId="0" borderId="12" xfId="0" applyNumberFormat="1" applyFill="1" applyBorder="1" applyAlignment="1" applyProtection="1">
      <alignment horizontal="center"/>
      <protection/>
    </xf>
    <xf numFmtId="166" fontId="0" fillId="0" borderId="12" xfId="0" applyNumberForma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165" fontId="19" fillId="0" borderId="0" xfId="0" applyNumberFormat="1" applyFont="1" applyFill="1" applyBorder="1" applyAlignment="1" applyProtection="1">
      <alignment horizontal="left"/>
      <protection/>
    </xf>
    <xf numFmtId="166" fontId="1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indent="3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 horizontal="left"/>
      <protection/>
    </xf>
    <xf numFmtId="165" fontId="22" fillId="0" borderId="0" xfId="0" applyNumberFormat="1" applyFont="1" applyFill="1" applyBorder="1" applyAlignment="1" applyProtection="1">
      <alignment/>
      <protection/>
    </xf>
    <xf numFmtId="165" fontId="23" fillId="0" borderId="0" xfId="0" applyNumberFormat="1" applyFont="1" applyFill="1" applyBorder="1" applyAlignment="1" applyProtection="1">
      <alignment/>
      <protection/>
    </xf>
    <xf numFmtId="166" fontId="22" fillId="0" borderId="0" xfId="0" applyNumberFormat="1" applyFont="1" applyFill="1" applyBorder="1" applyAlignment="1" applyProtection="1">
      <alignment/>
      <protection/>
    </xf>
    <xf numFmtId="165" fontId="20" fillId="0" borderId="0" xfId="0" applyNumberFormat="1" applyFont="1" applyFill="1" applyBorder="1" applyAlignment="1" applyProtection="1">
      <alignment/>
      <protection/>
    </xf>
    <xf numFmtId="165" fontId="20" fillId="0" borderId="0" xfId="0" applyNumberFormat="1" applyFont="1" applyFill="1" applyBorder="1" applyAlignment="1" applyProtection="1">
      <alignment horizontal="center"/>
      <protection/>
    </xf>
    <xf numFmtId="165" fontId="21" fillId="0" borderId="0" xfId="0" applyNumberFormat="1" applyFont="1" applyFill="1" applyBorder="1" applyAlignment="1" applyProtection="1">
      <alignment/>
      <protection/>
    </xf>
    <xf numFmtId="165" fontId="33" fillId="0" borderId="0" xfId="0" applyNumberFormat="1" applyFont="1" applyFill="1" applyBorder="1" applyAlignment="1" applyProtection="1">
      <alignment/>
      <protection/>
    </xf>
    <xf numFmtId="165" fontId="31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ill="1" applyBorder="1" applyAlignment="1" applyProtection="1">
      <alignment/>
      <protection/>
    </xf>
    <xf numFmtId="10" fontId="7" fillId="33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ill="1" applyBorder="1" applyAlignment="1" applyProtection="1">
      <alignment horizontal="right"/>
      <protection/>
    </xf>
    <xf numFmtId="170" fontId="1" fillId="0" borderId="0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ill="1" applyBorder="1" applyAlignment="1" applyProtection="1">
      <alignment horizontal="left" indent="4"/>
      <protection/>
    </xf>
    <xf numFmtId="10" fontId="7" fillId="0" borderId="0" xfId="0" applyNumberFormat="1" applyFont="1" applyFill="1" applyBorder="1" applyAlignment="1" applyProtection="1">
      <alignment horizontal="left" indent="4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165" fontId="32" fillId="0" borderId="0" xfId="0" applyNumberFormat="1" applyFont="1" applyFill="1" applyBorder="1" applyAlignment="1" applyProtection="1">
      <alignment/>
      <protection/>
    </xf>
    <xf numFmtId="170" fontId="32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70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/>
      <protection/>
    </xf>
    <xf numFmtId="165" fontId="0" fillId="0" borderId="13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6" fillId="0" borderId="11" xfId="0" applyFont="1" applyFill="1" applyBorder="1" applyAlignment="1" applyProtection="1">
      <alignment horizontal="left"/>
      <protection/>
    </xf>
    <xf numFmtId="0" fontId="16" fillId="0" borderId="14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 indent="3"/>
      <protection/>
    </xf>
    <xf numFmtId="0" fontId="0" fillId="0" borderId="0" xfId="0" applyFont="1" applyFill="1" applyBorder="1" applyAlignment="1" applyProtection="1">
      <alignment horizontal="left" indent="3"/>
      <protection/>
    </xf>
    <xf numFmtId="166" fontId="1" fillId="33" borderId="10" xfId="0" applyNumberFormat="1" applyFont="1" applyFill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66" fontId="1" fillId="33" borderId="10" xfId="0" applyNumberFormat="1" applyFont="1" applyFill="1" applyBorder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horizontal="left" indent="1"/>
      <protection/>
    </xf>
    <xf numFmtId="0" fontId="16" fillId="0" borderId="10" xfId="0" applyFont="1" applyFill="1" applyBorder="1" applyAlignment="1" applyProtection="1">
      <alignment horizontal="left" indent="1"/>
      <protection/>
    </xf>
    <xf numFmtId="1" fontId="1" fillId="0" borderId="1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165" fontId="16" fillId="0" borderId="15" xfId="0" applyNumberFormat="1" applyFont="1" applyFill="1" applyBorder="1" applyAlignment="1" applyProtection="1">
      <alignment/>
      <protection/>
    </xf>
    <xf numFmtId="165" fontId="16" fillId="0" borderId="15" xfId="0" applyNumberFormat="1" applyFont="1" applyFill="1" applyBorder="1" applyAlignment="1" applyProtection="1">
      <alignment/>
      <protection/>
    </xf>
    <xf numFmtId="165" fontId="38" fillId="0" borderId="0" xfId="0" applyNumberFormat="1" applyFont="1" applyFill="1" applyBorder="1" applyAlignment="1" applyProtection="1">
      <alignment vertical="center"/>
      <protection/>
    </xf>
    <xf numFmtId="165" fontId="24" fillId="0" borderId="0" xfId="0" applyNumberFormat="1" applyFont="1" applyFill="1" applyBorder="1" applyAlignment="1" applyProtection="1">
      <alignment/>
      <protection/>
    </xf>
    <xf numFmtId="165" fontId="24" fillId="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 applyProtection="1">
      <alignment/>
      <protection/>
    </xf>
    <xf numFmtId="165" fontId="12" fillId="0" borderId="0" xfId="0" applyNumberFormat="1" applyFont="1" applyFill="1" applyBorder="1" applyAlignment="1" applyProtection="1">
      <alignment/>
      <protection/>
    </xf>
    <xf numFmtId="170" fontId="10" fillId="0" borderId="0" xfId="0" applyNumberFormat="1" applyFont="1" applyFill="1" applyBorder="1" applyAlignment="1" applyProtection="1">
      <alignment/>
      <protection/>
    </xf>
    <xf numFmtId="165" fontId="2" fillId="0" borderId="12" xfId="0" applyNumberFormat="1" applyFont="1" applyFill="1" applyBorder="1" applyAlignment="1" applyProtection="1">
      <alignment/>
      <protection/>
    </xf>
    <xf numFmtId="165" fontId="5" fillId="0" borderId="12" xfId="0" applyNumberFormat="1" applyFont="1" applyFill="1" applyBorder="1" applyAlignment="1" applyProtection="1">
      <alignment/>
      <protection/>
    </xf>
    <xf numFmtId="165" fontId="5" fillId="0" borderId="12" xfId="0" applyNumberFormat="1" applyFont="1" applyFill="1" applyBorder="1" applyAlignment="1" applyProtection="1">
      <alignment horizontal="center"/>
      <protection/>
    </xf>
    <xf numFmtId="165" fontId="24" fillId="0" borderId="12" xfId="0" applyNumberFormat="1" applyFont="1" applyFill="1" applyBorder="1" applyAlignment="1" applyProtection="1">
      <alignment/>
      <protection/>
    </xf>
    <xf numFmtId="165" fontId="10" fillId="0" borderId="12" xfId="0" applyNumberFormat="1" applyFont="1" applyFill="1" applyBorder="1" applyAlignment="1" applyProtection="1">
      <alignment/>
      <protection/>
    </xf>
    <xf numFmtId="165" fontId="12" fillId="0" borderId="12" xfId="0" applyNumberFormat="1" applyFont="1" applyFill="1" applyBorder="1" applyAlignment="1" applyProtection="1">
      <alignment/>
      <protection/>
    </xf>
    <xf numFmtId="170" fontId="10" fillId="0" borderId="12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165" fontId="21" fillId="0" borderId="0" xfId="0" applyNumberFormat="1" applyFont="1" applyFill="1" applyBorder="1" applyAlignment="1" applyProtection="1">
      <alignment/>
      <protection/>
    </xf>
    <xf numFmtId="165" fontId="22" fillId="0" borderId="0" xfId="0" applyNumberFormat="1" applyFont="1" applyFill="1" applyBorder="1" applyAlignment="1" applyProtection="1">
      <alignment/>
      <protection/>
    </xf>
    <xf numFmtId="165" fontId="23" fillId="0" borderId="0" xfId="0" applyNumberFormat="1" applyFont="1" applyFill="1" applyBorder="1" applyAlignment="1" applyProtection="1">
      <alignment/>
      <protection/>
    </xf>
    <xf numFmtId="170" fontId="22" fillId="0" borderId="0" xfId="0" applyNumberFormat="1" applyFont="1" applyFill="1" applyBorder="1" applyAlignment="1" applyProtection="1">
      <alignment/>
      <protection/>
    </xf>
    <xf numFmtId="10" fontId="2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 wrapText="1"/>
      <protection/>
    </xf>
    <xf numFmtId="166" fontId="2" fillId="0" borderId="16" xfId="0" applyNumberFormat="1" applyFont="1" applyFill="1" applyBorder="1" applyAlignment="1" applyProtection="1">
      <alignment/>
      <protection/>
    </xf>
    <xf numFmtId="165" fontId="2" fillId="0" borderId="13" xfId="0" applyNumberFormat="1" applyFont="1" applyFill="1" applyBorder="1" applyAlignment="1" applyProtection="1">
      <alignment horizontal="center" wrapText="1"/>
      <protection/>
    </xf>
    <xf numFmtId="170" fontId="0" fillId="0" borderId="13" xfId="0" applyNumberFormat="1" applyFill="1" applyBorder="1" applyAlignment="1" applyProtection="1">
      <alignment horizontal="right"/>
      <protection/>
    </xf>
    <xf numFmtId="0" fontId="40" fillId="0" borderId="13" xfId="0" applyFont="1" applyFill="1" applyBorder="1" applyAlignment="1" applyProtection="1">
      <alignment horizontal="left" vertical="center" indent="1"/>
      <protection/>
    </xf>
    <xf numFmtId="165" fontId="40" fillId="0" borderId="13" xfId="0" applyNumberFormat="1" applyFont="1" applyFill="1" applyBorder="1" applyAlignment="1" applyProtection="1">
      <alignment horizontal="center"/>
      <protection/>
    </xf>
    <xf numFmtId="165" fontId="40" fillId="0" borderId="13" xfId="0" applyNumberFormat="1" applyFont="1" applyBorder="1" applyAlignment="1" applyProtection="1">
      <alignment/>
      <protection/>
    </xf>
    <xf numFmtId="165" fontId="31" fillId="0" borderId="13" xfId="0" applyNumberFormat="1" applyFont="1" applyBorder="1" applyAlignment="1" applyProtection="1">
      <alignment/>
      <protection/>
    </xf>
    <xf numFmtId="170" fontId="11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/>
      <protection/>
    </xf>
    <xf numFmtId="165" fontId="1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Fill="1" applyBorder="1" applyAlignment="1" applyProtection="1">
      <alignment horizontal="center"/>
      <protection/>
    </xf>
    <xf numFmtId="3" fontId="19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right" vertical="center" wrapText="1"/>
      <protection/>
    </xf>
    <xf numFmtId="165" fontId="12" fillId="0" borderId="20" xfId="0" applyNumberFormat="1" applyFont="1" applyFill="1" applyBorder="1" applyAlignment="1" applyProtection="1">
      <alignment horizontal="right" vertical="center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3" fontId="19" fillId="33" borderId="19" xfId="60" applyNumberFormat="1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/>
      <protection/>
    </xf>
    <xf numFmtId="0" fontId="14" fillId="0" borderId="17" xfId="0" applyFont="1" applyFill="1" applyBorder="1" applyAlignment="1" applyProtection="1">
      <alignment/>
      <protection/>
    </xf>
    <xf numFmtId="5" fontId="14" fillId="0" borderId="20" xfId="0" applyNumberFormat="1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/>
      <protection/>
    </xf>
    <xf numFmtId="165" fontId="0" fillId="0" borderId="17" xfId="0" applyNumberFormat="1" applyFill="1" applyBorder="1" applyAlignment="1" applyProtection="1">
      <alignment/>
      <protection/>
    </xf>
    <xf numFmtId="166" fontId="1" fillId="0" borderId="20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 indent="3"/>
      <protection/>
    </xf>
    <xf numFmtId="0" fontId="16" fillId="0" borderId="17" xfId="0" applyFont="1" applyFill="1" applyBorder="1" applyAlignment="1" applyProtection="1">
      <alignment horizontal="left" vertical="top" indent="3"/>
      <protection/>
    </xf>
    <xf numFmtId="166" fontId="16" fillId="0" borderId="20" xfId="0" applyNumberFormat="1" applyFont="1" applyFill="1" applyBorder="1" applyAlignment="1" applyProtection="1">
      <alignment/>
      <protection/>
    </xf>
    <xf numFmtId="166" fontId="23" fillId="0" borderId="20" xfId="0" applyNumberFormat="1" applyFont="1" applyFill="1" applyBorder="1" applyAlignment="1" applyProtection="1">
      <alignment horizontal="right"/>
      <protection/>
    </xf>
    <xf numFmtId="165" fontId="16" fillId="0" borderId="17" xfId="0" applyNumberFormat="1" applyFont="1" applyFill="1" applyBorder="1" applyAlignment="1" applyProtection="1">
      <alignment horizontal="left" indent="3"/>
      <protection/>
    </xf>
    <xf numFmtId="0" fontId="22" fillId="0" borderId="20" xfId="0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16" fillId="0" borderId="17" xfId="0" applyFont="1" applyFill="1" applyBorder="1" applyAlignment="1" applyProtection="1">
      <alignment horizontal="left" indent="3"/>
      <protection/>
    </xf>
    <xf numFmtId="166" fontId="16" fillId="0" borderId="20" xfId="0" applyNumberFormat="1" applyFont="1" applyFill="1" applyBorder="1" applyAlignment="1" applyProtection="1">
      <alignment horizontal="right"/>
      <protection/>
    </xf>
    <xf numFmtId="0" fontId="16" fillId="0" borderId="21" xfId="0" applyFont="1" applyFill="1" applyBorder="1" applyAlignment="1" applyProtection="1">
      <alignment horizontal="left"/>
      <protection/>
    </xf>
    <xf numFmtId="165" fontId="0" fillId="0" borderId="18" xfId="0" applyNumberFormat="1" applyFill="1" applyBorder="1" applyAlignment="1" applyProtection="1">
      <alignment/>
      <protection/>
    </xf>
    <xf numFmtId="0" fontId="16" fillId="0" borderId="17" xfId="0" applyFont="1" applyFill="1" applyBorder="1" applyAlignment="1" applyProtection="1">
      <alignment horizontal="left" indent="3"/>
      <protection/>
    </xf>
    <xf numFmtId="166" fontId="2" fillId="0" borderId="20" xfId="0" applyNumberFormat="1" applyFont="1" applyFill="1" applyBorder="1" applyAlignment="1" applyProtection="1">
      <alignment horizontal="right"/>
      <protection/>
    </xf>
    <xf numFmtId="0" fontId="0" fillId="0" borderId="22" xfId="0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 indent="3"/>
      <protection/>
    </xf>
    <xf numFmtId="0" fontId="0" fillId="0" borderId="18" xfId="0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right" vertical="center"/>
      <protection/>
    </xf>
    <xf numFmtId="0" fontId="0" fillId="0" borderId="17" xfId="0" applyFill="1" applyBorder="1" applyAlignment="1" applyProtection="1">
      <alignment/>
      <protection/>
    </xf>
    <xf numFmtId="166" fontId="1" fillId="0" borderId="20" xfId="0" applyNumberFormat="1" applyFont="1" applyFill="1" applyBorder="1" applyAlignment="1" applyProtection="1">
      <alignment horizontal="right"/>
      <protection/>
    </xf>
    <xf numFmtId="165" fontId="0" fillId="0" borderId="18" xfId="0" applyNumberFormat="1" applyFill="1" applyBorder="1" applyAlignment="1" applyProtection="1">
      <alignment horizontal="right"/>
      <protection/>
    </xf>
    <xf numFmtId="0" fontId="17" fillId="0" borderId="17" xfId="0" applyFont="1" applyFill="1" applyBorder="1" applyAlignment="1" applyProtection="1">
      <alignment/>
      <protection/>
    </xf>
    <xf numFmtId="0" fontId="28" fillId="0" borderId="17" xfId="0" applyFont="1" applyFill="1" applyBorder="1" applyAlignment="1" applyProtection="1">
      <alignment/>
      <protection/>
    </xf>
    <xf numFmtId="170" fontId="2" fillId="0" borderId="20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left" indent="4"/>
      <protection/>
    </xf>
    <xf numFmtId="170" fontId="2" fillId="0" borderId="20" xfId="0" applyNumberFormat="1" applyFont="1" applyFill="1" applyBorder="1" applyAlignment="1" applyProtection="1">
      <alignment horizontal="right"/>
      <protection/>
    </xf>
    <xf numFmtId="0" fontId="2" fillId="0" borderId="17" xfId="0" applyFont="1" applyFill="1" applyBorder="1" applyAlignment="1" applyProtection="1">
      <alignment/>
      <protection/>
    </xf>
    <xf numFmtId="170" fontId="13" fillId="0" borderId="20" xfId="0" applyNumberFormat="1" applyFont="1" applyFill="1" applyBorder="1" applyAlignment="1" applyProtection="1">
      <alignment horizontal="right"/>
      <protection/>
    </xf>
    <xf numFmtId="0" fontId="28" fillId="0" borderId="23" xfId="0" applyFont="1" applyFill="1" applyBorder="1" applyAlignment="1" applyProtection="1">
      <alignment horizontal="left" vertical="center" indent="1"/>
      <protection/>
    </xf>
    <xf numFmtId="165" fontId="25" fillId="0" borderId="17" xfId="0" applyNumberFormat="1" applyFont="1" applyFill="1" applyBorder="1" applyAlignment="1" applyProtection="1">
      <alignment vertical="center"/>
      <protection/>
    </xf>
    <xf numFmtId="170" fontId="39" fillId="0" borderId="20" xfId="0" applyNumberFormat="1" applyFont="1" applyFill="1" applyBorder="1" applyAlignment="1" applyProtection="1">
      <alignment horizontal="right"/>
      <protection/>
    </xf>
    <xf numFmtId="0" fontId="39" fillId="0" borderId="22" xfId="0" applyFont="1" applyFill="1" applyBorder="1" applyAlignment="1" applyProtection="1">
      <alignment/>
      <protection/>
    </xf>
    <xf numFmtId="5" fontId="2" fillId="0" borderId="24" xfId="0" applyNumberFormat="1" applyFont="1" applyFill="1" applyBorder="1" applyAlignment="1" applyProtection="1">
      <alignment vertical="center"/>
      <protection/>
    </xf>
    <xf numFmtId="0" fontId="39" fillId="0" borderId="17" xfId="0" applyFont="1" applyFill="1" applyBorder="1" applyAlignment="1" applyProtection="1">
      <alignment/>
      <protection/>
    </xf>
    <xf numFmtId="0" fontId="40" fillId="0" borderId="23" xfId="0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vertical="center" wrapText="1"/>
      <protection/>
    </xf>
    <xf numFmtId="0" fontId="25" fillId="0" borderId="17" xfId="0" applyFont="1" applyFill="1" applyBorder="1" applyAlignment="1" applyProtection="1">
      <alignment horizontal="left" indent="2"/>
      <protection/>
    </xf>
    <xf numFmtId="5" fontId="2" fillId="0" borderId="20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65" fontId="0" fillId="0" borderId="26" xfId="0" applyNumberFormat="1" applyFill="1" applyBorder="1" applyAlignment="1" applyProtection="1">
      <alignment/>
      <protection/>
    </xf>
    <xf numFmtId="165" fontId="0" fillId="0" borderId="26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165" fontId="16" fillId="0" borderId="17" xfId="0" applyNumberFormat="1" applyFont="1" applyFill="1" applyBorder="1" applyAlignment="1" applyProtection="1">
      <alignment horizontal="right"/>
      <protection/>
    </xf>
    <xf numFmtId="165" fontId="1" fillId="0" borderId="17" xfId="0" applyNumberFormat="1" applyFont="1" applyFill="1" applyBorder="1" applyAlignment="1" applyProtection="1">
      <alignment vertical="center"/>
      <protection/>
    </xf>
    <xf numFmtId="0" fontId="1" fillId="0" borderId="28" xfId="0" applyFont="1" applyFill="1" applyBorder="1" applyAlignment="1" applyProtection="1">
      <alignment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3" fontId="2" fillId="34" borderId="19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18" fillId="0" borderId="30" xfId="0" applyFont="1" applyFill="1" applyBorder="1" applyAlignment="1">
      <alignment/>
    </xf>
    <xf numFmtId="165" fontId="18" fillId="0" borderId="26" xfId="0" applyNumberFormat="1" applyFont="1" applyFill="1" applyBorder="1" applyAlignment="1">
      <alignment/>
    </xf>
    <xf numFmtId="165" fontId="18" fillId="0" borderId="26" xfId="0" applyNumberFormat="1" applyFont="1" applyFill="1" applyBorder="1" applyAlignment="1">
      <alignment horizontal="center"/>
    </xf>
    <xf numFmtId="165" fontId="0" fillId="0" borderId="26" xfId="0" applyNumberFormat="1" applyFill="1" applyBorder="1" applyAlignment="1">
      <alignment/>
    </xf>
    <xf numFmtId="166" fontId="0" fillId="0" borderId="26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1" xfId="0" applyFill="1" applyBorder="1" applyAlignment="1" applyProtection="1">
      <alignment horizontal="center"/>
      <protection/>
    </xf>
    <xf numFmtId="166" fontId="0" fillId="0" borderId="32" xfId="0" applyNumberFormat="1" applyFill="1" applyBorder="1" applyAlignment="1" applyProtection="1">
      <alignment horizontal="right"/>
      <protection/>
    </xf>
    <xf numFmtId="165" fontId="16" fillId="0" borderId="15" xfId="0" applyNumberFormat="1" applyFont="1" applyFill="1" applyBorder="1" applyAlignment="1">
      <alignment horizontal="center" vertical="center"/>
    </xf>
    <xf numFmtId="166" fontId="1" fillId="0" borderId="15" xfId="0" applyNumberFormat="1" applyFont="1" applyFill="1" applyBorder="1" applyAlignment="1">
      <alignment horizontal="center" vertical="center"/>
    </xf>
    <xf numFmtId="3" fontId="29" fillId="33" borderId="15" xfId="0" applyNumberFormat="1" applyFont="1" applyFill="1" applyBorder="1" applyAlignment="1" applyProtection="1">
      <alignment horizontal="center" vertical="center"/>
      <protection locked="0"/>
    </xf>
    <xf numFmtId="4" fontId="19" fillId="33" borderId="15" xfId="0" applyNumberFormat="1" applyFont="1" applyFill="1" applyBorder="1" applyAlignment="1" applyProtection="1">
      <alignment vertical="center"/>
      <protection locked="0"/>
    </xf>
    <xf numFmtId="165" fontId="0" fillId="0" borderId="15" xfId="0" applyNumberFormat="1" applyFill="1" applyBorder="1" applyAlignment="1" applyProtection="1">
      <alignment horizontal="left" vertical="center"/>
      <protection/>
    </xf>
    <xf numFmtId="165" fontId="0" fillId="0" borderId="15" xfId="0" applyNumberFormat="1" applyFill="1" applyBorder="1" applyAlignment="1" applyProtection="1">
      <alignment horizontal="left" vertical="center" indent="3"/>
      <protection/>
    </xf>
    <xf numFmtId="165" fontId="30" fillId="0" borderId="15" xfId="0" applyNumberFormat="1" applyFont="1" applyFill="1" applyBorder="1" applyAlignment="1" applyProtection="1">
      <alignment horizontal="left" vertical="center"/>
      <protection/>
    </xf>
    <xf numFmtId="165" fontId="30" fillId="0" borderId="15" xfId="0" applyNumberFormat="1" applyFont="1" applyFill="1" applyBorder="1" applyAlignment="1" applyProtection="1">
      <alignment horizontal="left" vertical="center" indent="3"/>
      <protection/>
    </xf>
    <xf numFmtId="166" fontId="16" fillId="0" borderId="15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 applyProtection="1">
      <alignment/>
      <protection/>
    </xf>
    <xf numFmtId="1" fontId="16" fillId="0" borderId="0" xfId="0" applyNumberFormat="1" applyFont="1" applyFill="1" applyBorder="1" applyAlignment="1">
      <alignment horizontal="center" vertical="center"/>
    </xf>
    <xf numFmtId="165" fontId="16" fillId="0" borderId="17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29" fillId="0" borderId="17" xfId="0" applyNumberFormat="1" applyFont="1" applyFill="1" applyBorder="1" applyAlignment="1" applyProtection="1">
      <alignment horizontal="center" vertical="center"/>
      <protection locked="0"/>
    </xf>
    <xf numFmtId="4" fontId="19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>
      <alignment horizontal="right" vertical="center"/>
    </xf>
    <xf numFmtId="1" fontId="1" fillId="0" borderId="17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28" fillId="0" borderId="17" xfId="0" applyFont="1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 horizontal="left" indent="1"/>
      <protection/>
    </xf>
    <xf numFmtId="0" fontId="16" fillId="0" borderId="17" xfId="0" applyFont="1" applyFill="1" applyBorder="1" applyAlignment="1" applyProtection="1">
      <alignment horizontal="left" vertical="top" indent="3"/>
      <protection/>
    </xf>
    <xf numFmtId="0" fontId="16" fillId="0" borderId="0" xfId="0" applyFont="1" applyFill="1" applyBorder="1" applyAlignment="1" applyProtection="1">
      <alignment horizontal="left" indent="3"/>
      <protection/>
    </xf>
    <xf numFmtId="0" fontId="0" fillId="0" borderId="0" xfId="0" applyFont="1" applyFill="1" applyBorder="1" applyAlignment="1" applyProtection="1">
      <alignment horizontal="left" indent="3"/>
      <protection/>
    </xf>
    <xf numFmtId="0" fontId="0" fillId="0" borderId="18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/>
    </xf>
    <xf numFmtId="165" fontId="0" fillId="0" borderId="15" xfId="0" applyNumberFormat="1" applyFill="1" applyBorder="1" applyAlignment="1">
      <alignment horizontal="left" vertical="center" wrapText="1"/>
    </xf>
    <xf numFmtId="165" fontId="16" fillId="0" borderId="15" xfId="0" applyNumberFormat="1" applyFont="1" applyFill="1" applyBorder="1" applyAlignment="1" applyProtection="1">
      <alignment horizontal="center"/>
      <protection/>
    </xf>
    <xf numFmtId="165" fontId="2" fillId="0" borderId="15" xfId="0" applyNumberFormat="1" applyFont="1" applyFill="1" applyBorder="1" applyAlignment="1" applyProtection="1">
      <alignment horizontal="center" vertical="center"/>
      <protection/>
    </xf>
    <xf numFmtId="5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0" fillId="0" borderId="0" xfId="0" applyNumberFormat="1" applyFill="1" applyBorder="1" applyAlignment="1" applyProtection="1">
      <alignment horizontal="center"/>
      <protection/>
    </xf>
    <xf numFmtId="165" fontId="12" fillId="33" borderId="0" xfId="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65" fontId="10" fillId="33" borderId="10" xfId="0" applyNumberFormat="1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 horizontal="left"/>
      <protection/>
    </xf>
    <xf numFmtId="165" fontId="12" fillId="33" borderId="10" xfId="0" applyNumberFormat="1" applyFont="1" applyFill="1" applyBorder="1" applyAlignment="1" applyProtection="1">
      <alignment horizontal="left"/>
      <protection/>
    </xf>
    <xf numFmtId="0" fontId="12" fillId="33" borderId="10" xfId="0" applyFont="1" applyFill="1" applyBorder="1" applyAlignment="1" applyProtection="1">
      <alignment/>
      <protection/>
    </xf>
    <xf numFmtId="165" fontId="12" fillId="33" borderId="10" xfId="0" applyNumberFormat="1" applyFont="1" applyFill="1" applyBorder="1" applyAlignment="1" applyProtection="1">
      <alignment/>
      <protection/>
    </xf>
    <xf numFmtId="0" fontId="17" fillId="0" borderId="17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8" fillId="0" borderId="17" xfId="0" applyFont="1" applyFill="1" applyBorder="1" applyAlignment="1" applyProtection="1">
      <alignment horizontal="left" vertical="center" wrapText="1" indent="1"/>
      <protection/>
    </xf>
    <xf numFmtId="0" fontId="18" fillId="0" borderId="0" xfId="0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Fill="1" applyBorder="1" applyAlignment="1" applyProtection="1">
      <alignment horizontal="left" vertical="center" wrapText="1" indent="1"/>
      <protection/>
    </xf>
    <xf numFmtId="10" fontId="16" fillId="0" borderId="36" xfId="0" applyNumberFormat="1" applyFont="1" applyFill="1" applyBorder="1" applyAlignment="1" applyProtection="1">
      <alignment horizontal="center" vertical="center"/>
      <protection/>
    </xf>
    <xf numFmtId="10" fontId="16" fillId="0" borderId="37" xfId="0" applyNumberFormat="1" applyFont="1" applyFill="1" applyBorder="1" applyAlignment="1" applyProtection="1">
      <alignment horizontal="center" vertical="center"/>
      <protection/>
    </xf>
    <xf numFmtId="10" fontId="16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right" vertical="center"/>
      <protection/>
    </xf>
    <xf numFmtId="0" fontId="0" fillId="0" borderId="18" xfId="0" applyFill="1" applyBorder="1" applyAlignment="1" applyProtection="1">
      <alignment vertical="center"/>
      <protection/>
    </xf>
    <xf numFmtId="165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165" fontId="10" fillId="33" borderId="10" xfId="0" applyNumberFormat="1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6" fontId="2" fillId="0" borderId="36" xfId="0" applyNumberFormat="1" applyFont="1" applyFill="1" applyBorder="1" applyAlignment="1" applyProtection="1">
      <alignment vertical="center"/>
      <protection/>
    </xf>
    <xf numFmtId="166" fontId="2" fillId="0" borderId="38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left" indent="4"/>
      <protection/>
    </xf>
    <xf numFmtId="0" fontId="16" fillId="0" borderId="0" xfId="0" applyFont="1" applyFill="1" applyBorder="1" applyAlignment="1" applyProtection="1">
      <alignment horizontal="left" indent="4"/>
      <protection/>
    </xf>
    <xf numFmtId="0" fontId="34" fillId="0" borderId="17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center"/>
      <protection/>
    </xf>
    <xf numFmtId="170" fontId="2" fillId="0" borderId="0" xfId="0" applyNumberFormat="1" applyFont="1" applyFill="1" applyBorder="1" applyAlignment="1" applyProtection="1">
      <alignment horizontal="right" vertical="center" wrapText="1"/>
      <protection/>
    </xf>
    <xf numFmtId="165" fontId="16" fillId="0" borderId="0" xfId="0" applyNumberFormat="1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5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65" fontId="0" fillId="0" borderId="10" xfId="0" applyNumberForma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165" fontId="16" fillId="0" borderId="39" xfId="0" applyNumberFormat="1" applyFont="1" applyFill="1" applyBorder="1" applyAlignment="1" applyProtection="1">
      <alignment/>
      <protection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5" fontId="16" fillId="0" borderId="41" xfId="0" applyNumberFormat="1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21" xfId="0" applyFill="1" applyBorder="1" applyAlignment="1" applyProtection="1">
      <alignment horizontal="left" indent="3"/>
      <protection/>
    </xf>
    <xf numFmtId="0" fontId="0" fillId="0" borderId="11" xfId="0" applyFill="1" applyBorder="1" applyAlignment="1" applyProtection="1">
      <alignment horizontal="left" indent="3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 indent="3"/>
      <protection/>
    </xf>
    <xf numFmtId="0" fontId="0" fillId="0" borderId="0" xfId="0" applyFill="1" applyBorder="1" applyAlignment="1" applyProtection="1">
      <alignment horizontal="left" indent="3"/>
      <protection/>
    </xf>
    <xf numFmtId="0" fontId="16" fillId="0" borderId="15" xfId="0" applyFont="1" applyFill="1" applyBorder="1" applyAlignment="1" applyProtection="1">
      <alignment horizontal="center"/>
      <protection/>
    </xf>
    <xf numFmtId="165" fontId="16" fillId="0" borderId="17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66" fontId="1" fillId="0" borderId="42" xfId="0" applyNumberFormat="1" applyFont="1" applyFill="1" applyBorder="1" applyAlignment="1" applyProtection="1">
      <alignment horizontal="center"/>
      <protection/>
    </xf>
    <xf numFmtId="166" fontId="1" fillId="0" borderId="43" xfId="0" applyNumberFormat="1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 horizontal="left" indent="2"/>
      <protection/>
    </xf>
    <xf numFmtId="0" fontId="12" fillId="0" borderId="10" xfId="0" applyFont="1" applyFill="1" applyBorder="1" applyAlignment="1" applyProtection="1">
      <alignment horizontal="left" indent="2"/>
      <protection/>
    </xf>
    <xf numFmtId="0" fontId="16" fillId="0" borderId="21" xfId="0" applyFont="1" applyFill="1" applyBorder="1" applyAlignment="1" applyProtection="1">
      <alignment horizontal="left"/>
      <protection/>
    </xf>
    <xf numFmtId="0" fontId="16" fillId="0" borderId="11" xfId="0" applyFont="1" applyFill="1" applyBorder="1" applyAlignment="1" applyProtection="1">
      <alignment horizontal="left"/>
      <protection/>
    </xf>
    <xf numFmtId="0" fontId="16" fillId="0" borderId="14" xfId="0" applyFont="1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0" fontId="12" fillId="0" borderId="18" xfId="0" applyFont="1" applyFill="1" applyBorder="1" applyAlignment="1" applyProtection="1">
      <alignment horizontal="left" wrapText="1" indent="2"/>
      <protection/>
    </xf>
    <xf numFmtId="0" fontId="12" fillId="0" borderId="10" xfId="0" applyFont="1" applyFill="1" applyBorder="1" applyAlignment="1" applyProtection="1">
      <alignment horizontal="left" wrapText="1" indent="2"/>
      <protection/>
    </xf>
    <xf numFmtId="0" fontId="16" fillId="0" borderId="18" xfId="0" applyFont="1" applyFill="1" applyBorder="1" applyAlignment="1" applyProtection="1">
      <alignment horizontal="left" wrapText="1"/>
      <protection/>
    </xf>
    <xf numFmtId="0" fontId="16" fillId="0" borderId="10" xfId="0" applyFont="1" applyFill="1" applyBorder="1" applyAlignment="1" applyProtection="1">
      <alignment wrapText="1"/>
      <protection/>
    </xf>
    <xf numFmtId="0" fontId="16" fillId="0" borderId="15" xfId="0" applyFont="1" applyFill="1" applyBorder="1" applyAlignment="1">
      <alignment horizontal="center" vertical="center" wrapText="1"/>
    </xf>
    <xf numFmtId="165" fontId="16" fillId="0" borderId="17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65" fontId="0" fillId="0" borderId="10" xfId="0" applyNumberForma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44" xfId="0" applyBorder="1" applyAlignment="1">
      <alignment/>
    </xf>
    <xf numFmtId="166" fontId="1" fillId="0" borderId="10" xfId="0" applyNumberFormat="1" applyFont="1" applyFill="1" applyBorder="1" applyAlignment="1" applyProtection="1">
      <alignment horizontal="center" vertical="center" wrapText="1"/>
      <protection/>
    </xf>
    <xf numFmtId="166" fontId="1" fillId="0" borderId="19" xfId="0" applyNumberFormat="1" applyFont="1" applyFill="1" applyBorder="1" applyAlignment="1" applyProtection="1">
      <alignment horizontal="center" vertical="center" wrapText="1"/>
      <protection/>
    </xf>
    <xf numFmtId="165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/>
      <protection/>
    </xf>
    <xf numFmtId="0" fontId="25" fillId="0" borderId="17" xfId="0" applyFont="1" applyFill="1" applyBorder="1" applyAlignment="1" applyProtection="1">
      <alignment horizontal="left" wrapText="1"/>
      <protection/>
    </xf>
    <xf numFmtId="0" fontId="27" fillId="0" borderId="0" xfId="0" applyFont="1" applyFill="1" applyBorder="1" applyAlignment="1" applyProtection="1">
      <alignment horizontal="left"/>
      <protection/>
    </xf>
    <xf numFmtId="165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165" fontId="1" fillId="0" borderId="42" xfId="0" applyNumberFormat="1" applyFont="1" applyFill="1" applyBorder="1" applyAlignment="1" applyProtection="1">
      <alignment horizontal="center" vertical="center" wrapText="1"/>
      <protection/>
    </xf>
    <xf numFmtId="165" fontId="2" fillId="0" borderId="15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/>
    </xf>
    <xf numFmtId="165" fontId="1" fillId="0" borderId="10" xfId="0" applyNumberFormat="1" applyFont="1" applyFill="1" applyBorder="1" applyAlignment="1" applyProtection="1">
      <alignment horizontal="right" vertical="center"/>
      <protection/>
    </xf>
    <xf numFmtId="165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3" fillId="33" borderId="10" xfId="0" applyNumberFormat="1" applyFont="1" applyFill="1" applyBorder="1" applyAlignment="1" applyProtection="1">
      <alignment horizontal="center" vertical="center"/>
      <protection/>
    </xf>
    <xf numFmtId="165" fontId="1" fillId="0" borderId="33" xfId="0" applyNumberFormat="1" applyFont="1" applyFill="1" applyBorder="1" applyAlignment="1" applyProtection="1">
      <alignment horizontal="center"/>
      <protection/>
    </xf>
    <xf numFmtId="165" fontId="1" fillId="0" borderId="14" xfId="0" applyNumberFormat="1" applyFont="1" applyFill="1" applyBorder="1" applyAlignment="1" applyProtection="1">
      <alignment horizontal="center"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165" fontId="1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right"/>
      <protection/>
    </xf>
    <xf numFmtId="0" fontId="1" fillId="0" borderId="35" xfId="0" applyFont="1" applyFill="1" applyBorder="1" applyAlignment="1" applyProtection="1">
      <alignment horizontal="center" wrapText="1" shrinkToFit="1"/>
      <protection/>
    </xf>
    <xf numFmtId="0" fontId="1" fillId="0" borderId="31" xfId="0" applyFont="1" applyFill="1" applyBorder="1" applyAlignment="1" applyProtection="1">
      <alignment horizontal="center" wrapText="1" shrinkToFit="1"/>
      <protection/>
    </xf>
    <xf numFmtId="0" fontId="1" fillId="0" borderId="28" xfId="0" applyFont="1" applyFill="1" applyBorder="1" applyAlignment="1" applyProtection="1">
      <alignment horizontal="center" wrapText="1" shrinkToFit="1"/>
      <protection/>
    </xf>
    <xf numFmtId="0" fontId="1" fillId="0" borderId="29" xfId="0" applyFont="1" applyFill="1" applyBorder="1" applyAlignment="1" applyProtection="1">
      <alignment horizontal="center" wrapText="1" shrinkToFit="1"/>
      <protection/>
    </xf>
    <xf numFmtId="0" fontId="25" fillId="0" borderId="1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165" fontId="1" fillId="0" borderId="35" xfId="0" applyNumberFormat="1" applyFont="1" applyFill="1" applyBorder="1" applyAlignment="1" applyProtection="1">
      <alignment horizontal="center" vertical="center" wrapText="1"/>
      <protection/>
    </xf>
    <xf numFmtId="165" fontId="1" fillId="0" borderId="31" xfId="0" applyNumberFormat="1" applyFont="1" applyFill="1" applyBorder="1" applyAlignment="1" applyProtection="1">
      <alignment horizontal="center" vertical="center" wrapText="1"/>
      <protection/>
    </xf>
    <xf numFmtId="165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/>
      <protection/>
    </xf>
    <xf numFmtId="0" fontId="25" fillId="0" borderId="17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165" fontId="2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14" fontId="13" fillId="33" borderId="0" xfId="0" applyNumberFormat="1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left" indent="1"/>
      <protection/>
    </xf>
    <xf numFmtId="0" fontId="41" fillId="0" borderId="26" xfId="0" applyFont="1" applyBorder="1" applyAlignment="1">
      <alignment wrapText="1"/>
    </xf>
    <xf numFmtId="0" fontId="35" fillId="0" borderId="45" xfId="0" applyFont="1" applyFill="1" applyBorder="1" applyAlignment="1" applyProtection="1">
      <alignment horizontal="left" wrapText="1"/>
      <protection/>
    </xf>
    <xf numFmtId="0" fontId="35" fillId="0" borderId="46" xfId="0" applyFont="1" applyFill="1" applyBorder="1" applyAlignment="1" applyProtection="1">
      <alignment horizontal="left" wrapText="1"/>
      <protection/>
    </xf>
    <xf numFmtId="0" fontId="35" fillId="0" borderId="32" xfId="0" applyFont="1" applyFill="1" applyBorder="1" applyAlignment="1" applyProtection="1">
      <alignment horizontal="left" wrapText="1"/>
      <protection/>
    </xf>
    <xf numFmtId="0" fontId="35" fillId="0" borderId="20" xfId="0" applyFont="1" applyFill="1" applyBorder="1" applyAlignment="1" applyProtection="1">
      <alignment horizontal="left" wrapText="1"/>
      <protection/>
    </xf>
    <xf numFmtId="0" fontId="35" fillId="0" borderId="28" xfId="0" applyFont="1" applyFill="1" applyBorder="1" applyAlignment="1" applyProtection="1">
      <alignment horizontal="left" wrapText="1"/>
      <protection/>
    </xf>
    <xf numFmtId="0" fontId="35" fillId="0" borderId="25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5" fillId="0" borderId="47" xfId="0" applyFont="1" applyFill="1" applyBorder="1" applyAlignment="1" applyProtection="1">
      <alignment horizontal="center"/>
      <protection/>
    </xf>
    <xf numFmtId="0" fontId="0" fillId="0" borderId="48" xfId="0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3" fontId="2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165" fontId="19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165" fontId="0" fillId="0" borderId="1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left"/>
      <protection/>
    </xf>
    <xf numFmtId="165" fontId="1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zoomScale="80" zoomScaleNormal="80" zoomScaleSheetLayoutView="75" zoomScalePageLayoutView="0" workbookViewId="0" topLeftCell="A1">
      <pane ySplit="2" topLeftCell="A3" activePane="bottomLeft" state="frozen"/>
      <selection pane="topLeft" activeCell="A1" sqref="A1"/>
      <selection pane="bottomLeft" activeCell="M2" sqref="M2:N8"/>
    </sheetView>
  </sheetViews>
  <sheetFormatPr defaultColWidth="9.00390625" defaultRowHeight="12.75"/>
  <cols>
    <col min="1" max="1" width="10.375" style="0" customWidth="1"/>
    <col min="2" max="2" width="10.00390625" style="0" customWidth="1"/>
    <col min="3" max="3" width="10.375" style="0" customWidth="1"/>
    <col min="4" max="4" width="10.00390625" style="0" customWidth="1"/>
    <col min="5" max="5" width="10.875" style="0" customWidth="1"/>
    <col min="6" max="6" width="11.625" style="0" customWidth="1"/>
    <col min="7" max="7" width="11.75390625" style="0" customWidth="1"/>
    <col min="8" max="8" width="11.00390625" style="0" customWidth="1"/>
    <col min="9" max="9" width="13.25390625" style="0" customWidth="1"/>
    <col min="10" max="10" width="10.625" style="0" customWidth="1"/>
    <col min="11" max="11" width="10.75390625" style="0" customWidth="1"/>
    <col min="12" max="12" width="11.75390625" style="0" customWidth="1"/>
    <col min="13" max="13" width="12.75390625" style="0" customWidth="1"/>
    <col min="14" max="14" width="11.875" style="0" customWidth="1"/>
  </cols>
  <sheetData>
    <row r="1" spans="13:14" ht="40.5" customHeight="1">
      <c r="M1" s="419" t="s">
        <v>129</v>
      </c>
      <c r="N1" s="419"/>
    </row>
    <row r="2" spans="1:14" ht="20.25">
      <c r="A2" s="431" t="s">
        <v>87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20" t="s">
        <v>86</v>
      </c>
      <c r="N2" s="421"/>
    </row>
    <row r="3" spans="1:14" ht="18">
      <c r="A3" s="179"/>
      <c r="B3" s="426" t="s">
        <v>58</v>
      </c>
      <c r="C3" s="426"/>
      <c r="D3" s="426"/>
      <c r="E3" s="426"/>
      <c r="F3" s="426"/>
      <c r="G3" s="427"/>
      <c r="H3" s="427"/>
      <c r="I3" s="427"/>
      <c r="J3" s="427"/>
      <c r="K3" s="427"/>
      <c r="L3" s="427"/>
      <c r="M3" s="422"/>
      <c r="N3" s="423"/>
    </row>
    <row r="4" spans="1:14" ht="15.75">
      <c r="A4" s="180"/>
      <c r="B4" s="19"/>
      <c r="C4" s="19"/>
      <c r="D4" s="383" t="s">
        <v>15</v>
      </c>
      <c r="E4" s="383"/>
      <c r="F4" s="383"/>
      <c r="G4" s="428"/>
      <c r="H4" s="427"/>
      <c r="I4" s="21"/>
      <c r="J4" s="21"/>
      <c r="K4" s="19"/>
      <c r="L4" s="19"/>
      <c r="M4" s="422"/>
      <c r="N4" s="423"/>
    </row>
    <row r="5" spans="1:14" ht="15.75">
      <c r="A5" s="180"/>
      <c r="B5" s="19"/>
      <c r="C5" s="19"/>
      <c r="D5" s="383" t="s">
        <v>59</v>
      </c>
      <c r="E5" s="383"/>
      <c r="F5" s="383"/>
      <c r="G5" s="428"/>
      <c r="H5" s="428"/>
      <c r="I5" s="428"/>
      <c r="J5" s="428"/>
      <c r="K5" s="19"/>
      <c r="L5" s="19"/>
      <c r="M5" s="422"/>
      <c r="N5" s="423"/>
    </row>
    <row r="6" spans="1:14" ht="15.75">
      <c r="A6" s="180"/>
      <c r="B6" s="19"/>
      <c r="C6" s="19"/>
      <c r="D6" s="19"/>
      <c r="E6" s="19"/>
      <c r="F6" s="20"/>
      <c r="G6" s="22"/>
      <c r="H6" s="22"/>
      <c r="I6" s="23"/>
      <c r="J6" s="23"/>
      <c r="K6" s="19"/>
      <c r="L6" s="19"/>
      <c r="M6" s="422"/>
      <c r="N6" s="423"/>
    </row>
    <row r="7" spans="1:14" ht="15.75">
      <c r="A7" s="405" t="s">
        <v>84</v>
      </c>
      <c r="B7" s="406"/>
      <c r="C7" s="406"/>
      <c r="D7" s="406"/>
      <c r="E7" s="406"/>
      <c r="F7" s="407" t="s">
        <v>13</v>
      </c>
      <c r="G7" s="408"/>
      <c r="H7" s="408"/>
      <c r="I7" s="409"/>
      <c r="J7" s="410"/>
      <c r="K7" s="429" t="s">
        <v>55</v>
      </c>
      <c r="L7" s="430"/>
      <c r="M7" s="422"/>
      <c r="N7" s="423"/>
    </row>
    <row r="8" spans="1:14" ht="14.25">
      <c r="A8" s="405"/>
      <c r="B8" s="406"/>
      <c r="C8" s="406"/>
      <c r="D8" s="406"/>
      <c r="E8" s="406"/>
      <c r="F8" s="412" t="s">
        <v>60</v>
      </c>
      <c r="G8" s="413"/>
      <c r="H8" s="413"/>
      <c r="I8" s="414"/>
      <c r="J8" s="411"/>
      <c r="K8" s="438" t="s">
        <v>54</v>
      </c>
      <c r="L8" s="439"/>
      <c r="M8" s="424"/>
      <c r="N8" s="425"/>
    </row>
    <row r="9" spans="1:14" ht="15.75">
      <c r="A9" s="379" t="s">
        <v>63</v>
      </c>
      <c r="B9" s="387"/>
      <c r="C9" s="388"/>
      <c r="D9" s="389" t="s">
        <v>14</v>
      </c>
      <c r="E9" s="390"/>
      <c r="F9" s="388"/>
      <c r="G9" s="394" t="s">
        <v>61</v>
      </c>
      <c r="H9" s="395"/>
      <c r="I9" s="400"/>
      <c r="J9" s="401" t="s">
        <v>83</v>
      </c>
      <c r="K9" s="402"/>
      <c r="L9" s="384" t="s">
        <v>12</v>
      </c>
      <c r="M9" s="385"/>
      <c r="N9" s="182">
        <f>SUM(E30,H30,E43,J43,)</f>
        <v>0</v>
      </c>
    </row>
    <row r="10" spans="1:14" ht="14.25">
      <c r="A10" s="379"/>
      <c r="B10" s="387"/>
      <c r="C10" s="388"/>
      <c r="D10" s="392" t="s">
        <v>62</v>
      </c>
      <c r="E10" s="393"/>
      <c r="F10" s="391"/>
      <c r="G10" s="396"/>
      <c r="H10" s="397"/>
      <c r="I10" s="400"/>
      <c r="J10" s="375"/>
      <c r="K10" s="403"/>
      <c r="L10" s="386" t="s">
        <v>20</v>
      </c>
      <c r="M10" s="385"/>
      <c r="N10" s="183"/>
    </row>
    <row r="11" spans="1:14" ht="15.75">
      <c r="A11" s="184"/>
      <c r="B11" s="27"/>
      <c r="C11" s="28"/>
      <c r="D11" s="29"/>
      <c r="E11" s="30"/>
      <c r="F11" s="28"/>
      <c r="G11" s="31"/>
      <c r="H11" s="31"/>
      <c r="I11" s="32"/>
      <c r="J11" s="33"/>
      <c r="K11" s="34"/>
      <c r="L11" s="35"/>
      <c r="M11" s="34"/>
      <c r="N11" s="185"/>
    </row>
    <row r="12" spans="1:14" ht="20.25">
      <c r="A12" s="398" t="s">
        <v>68</v>
      </c>
      <c r="B12" s="378"/>
      <c r="C12" s="378"/>
      <c r="D12" s="399"/>
      <c r="E12" s="36"/>
      <c r="F12" s="36"/>
      <c r="G12" s="37"/>
      <c r="H12" s="38"/>
      <c r="I12" s="39"/>
      <c r="J12" s="39"/>
      <c r="K12" s="40"/>
      <c r="L12" s="40"/>
      <c r="M12" s="40"/>
      <c r="N12" s="186"/>
    </row>
    <row r="13" spans="1:14" ht="12.75" customHeight="1">
      <c r="A13" s="379" t="s">
        <v>64</v>
      </c>
      <c r="B13" s="317"/>
      <c r="C13" s="381" t="s">
        <v>66</v>
      </c>
      <c r="D13" s="381"/>
      <c r="E13" s="381" t="s">
        <v>66</v>
      </c>
      <c r="F13" s="381"/>
      <c r="G13" s="381" t="s">
        <v>66</v>
      </c>
      <c r="H13" s="381"/>
      <c r="I13" s="381" t="s">
        <v>66</v>
      </c>
      <c r="J13" s="381"/>
      <c r="K13" s="401" t="s">
        <v>65</v>
      </c>
      <c r="L13" s="404"/>
      <c r="M13" s="373" t="s">
        <v>67</v>
      </c>
      <c r="N13" s="374"/>
    </row>
    <row r="14" spans="1:14" ht="12.75">
      <c r="A14" s="380"/>
      <c r="B14" s="317"/>
      <c r="C14" s="243"/>
      <c r="D14" s="244">
        <v>1</v>
      </c>
      <c r="E14" s="243"/>
      <c r="F14" s="244">
        <v>2</v>
      </c>
      <c r="G14" s="243"/>
      <c r="H14" s="244">
        <v>3</v>
      </c>
      <c r="I14" s="243"/>
      <c r="J14" s="244">
        <v>4</v>
      </c>
      <c r="K14" s="375" t="s">
        <v>19</v>
      </c>
      <c r="L14" s="376"/>
      <c r="M14" s="373"/>
      <c r="N14" s="374"/>
    </row>
    <row r="15" spans="1:14" ht="14.25">
      <c r="A15" s="181" t="s">
        <v>18</v>
      </c>
      <c r="B15" s="41"/>
      <c r="C15" s="25" t="s">
        <v>18</v>
      </c>
      <c r="D15" s="41"/>
      <c r="E15" s="25" t="s">
        <v>18</v>
      </c>
      <c r="F15" s="41"/>
      <c r="G15" s="25" t="s">
        <v>18</v>
      </c>
      <c r="H15" s="41"/>
      <c r="I15" s="25" t="s">
        <v>18</v>
      </c>
      <c r="J15" s="41"/>
      <c r="K15" s="25" t="s">
        <v>18</v>
      </c>
      <c r="L15" s="41"/>
      <c r="M15" s="25" t="s">
        <v>18</v>
      </c>
      <c r="N15" s="187"/>
    </row>
    <row r="16" spans="1:14" ht="25.5">
      <c r="A16" s="188" t="s">
        <v>16</v>
      </c>
      <c r="B16" s="43"/>
      <c r="C16" s="42" t="s">
        <v>16</v>
      </c>
      <c r="D16" s="43"/>
      <c r="E16" s="42" t="s">
        <v>16</v>
      </c>
      <c r="F16" s="43"/>
      <c r="G16" s="42" t="s">
        <v>16</v>
      </c>
      <c r="H16" s="43"/>
      <c r="I16" s="42" t="s">
        <v>16</v>
      </c>
      <c r="J16" s="43"/>
      <c r="K16" s="42" t="s">
        <v>16</v>
      </c>
      <c r="L16" s="43"/>
      <c r="M16" s="42" t="s">
        <v>17</v>
      </c>
      <c r="N16" s="245">
        <f>F9</f>
        <v>0</v>
      </c>
    </row>
    <row r="17" spans="1:14" ht="15.75">
      <c r="A17" s="190"/>
      <c r="B17" s="24"/>
      <c r="C17" s="45"/>
      <c r="D17" s="24"/>
      <c r="E17" s="44"/>
      <c r="F17" s="24"/>
      <c r="G17" s="24"/>
      <c r="H17" s="24"/>
      <c r="I17" s="24"/>
      <c r="J17" s="24"/>
      <c r="K17" s="24"/>
      <c r="L17" s="24"/>
      <c r="M17" s="46"/>
      <c r="N17" s="191"/>
    </row>
    <row r="18" spans="1:14" ht="36.75" customHeight="1">
      <c r="A18" s="377" t="s">
        <v>29</v>
      </c>
      <c r="B18" s="378"/>
      <c r="C18" s="378"/>
      <c r="D18" s="378"/>
      <c r="E18" s="378"/>
      <c r="F18" s="378"/>
      <c r="G18" s="378"/>
      <c r="H18" s="378"/>
      <c r="I18" s="36"/>
      <c r="J18" s="36"/>
      <c r="K18" s="36"/>
      <c r="L18" s="36"/>
      <c r="M18" s="36"/>
      <c r="N18" s="192"/>
    </row>
    <row r="19" spans="1:14" ht="14.25">
      <c r="A19" s="193"/>
      <c r="B19" s="24"/>
      <c r="C19" s="21"/>
      <c r="D19" s="21"/>
      <c r="E19" s="48"/>
      <c r="F19" s="21"/>
      <c r="G19" s="21"/>
      <c r="H19" s="21"/>
      <c r="I19" s="49"/>
      <c r="J19" s="49"/>
      <c r="K19" s="49"/>
      <c r="L19" s="24"/>
      <c r="M19" s="50"/>
      <c r="N19" s="189"/>
    </row>
    <row r="20" spans="1:14" ht="20.25" customHeight="1">
      <c r="A20" s="276" t="s">
        <v>30</v>
      </c>
      <c r="B20" s="277"/>
      <c r="C20" s="277"/>
      <c r="D20" s="277"/>
      <c r="E20" s="44"/>
      <c r="F20" s="51"/>
      <c r="G20" s="51"/>
      <c r="H20" s="51"/>
      <c r="I20" s="51"/>
      <c r="J20" s="51"/>
      <c r="K20" s="51"/>
      <c r="L20" s="51"/>
      <c r="M20" s="46"/>
      <c r="N20" s="195"/>
    </row>
    <row r="21" spans="1:14" ht="15.75" customHeight="1">
      <c r="A21" s="196" t="s">
        <v>3</v>
      </c>
      <c r="B21" s="52"/>
      <c r="C21" s="52"/>
      <c r="D21" s="51"/>
      <c r="E21" s="44"/>
      <c r="F21" s="51"/>
      <c r="G21" s="51"/>
      <c r="H21" s="51"/>
      <c r="I21" s="51"/>
      <c r="J21" s="51"/>
      <c r="K21" s="51"/>
      <c r="L21" s="51"/>
      <c r="M21" s="46"/>
      <c r="N21" s="189"/>
    </row>
    <row r="22" spans="1:14" ht="15" customHeight="1">
      <c r="A22" s="278" t="s">
        <v>92</v>
      </c>
      <c r="B22" s="279"/>
      <c r="C22" s="279"/>
      <c r="D22" s="279"/>
      <c r="E22" s="279"/>
      <c r="F22" s="279"/>
      <c r="G22" s="279"/>
      <c r="H22" s="279"/>
      <c r="I22" s="280"/>
      <c r="J22" s="280"/>
      <c r="K22" s="280"/>
      <c r="L22" s="280"/>
      <c r="M22" s="53"/>
      <c r="N22" s="198">
        <f>SUM(K30)</f>
        <v>0</v>
      </c>
    </row>
    <row r="23" spans="1:14" ht="15" customHeight="1">
      <c r="A23" s="197"/>
      <c r="B23" s="138"/>
      <c r="C23" s="138"/>
      <c r="D23" s="138"/>
      <c r="E23" s="138"/>
      <c r="F23" s="138"/>
      <c r="G23" s="138"/>
      <c r="H23" s="138"/>
      <c r="I23" s="139"/>
      <c r="J23" s="139"/>
      <c r="K23" s="139"/>
      <c r="L23" s="139"/>
      <c r="M23" s="53"/>
      <c r="N23" s="198"/>
    </row>
    <row r="24" spans="1:14" ht="14.25">
      <c r="A24" s="197"/>
      <c r="B24" s="382" t="s">
        <v>101</v>
      </c>
      <c r="C24" s="382"/>
      <c r="D24" s="382"/>
      <c r="E24" s="366" t="s">
        <v>102</v>
      </c>
      <c r="F24" s="366"/>
      <c r="G24" s="366"/>
      <c r="H24" s="367"/>
      <c r="I24" s="368"/>
      <c r="J24" s="368"/>
      <c r="K24" s="266"/>
      <c r="L24" s="139"/>
      <c r="M24" s="53"/>
      <c r="N24" s="198"/>
    </row>
    <row r="25" spans="1:14" ht="14.25">
      <c r="A25" s="197"/>
      <c r="B25" s="382"/>
      <c r="C25" s="382"/>
      <c r="D25" s="382"/>
      <c r="E25" s="256" t="s">
        <v>22</v>
      </c>
      <c r="F25" s="256" t="s">
        <v>21</v>
      </c>
      <c r="G25" s="257" t="s">
        <v>18</v>
      </c>
      <c r="H25" s="267"/>
      <c r="I25" s="268"/>
      <c r="J25" s="269"/>
      <c r="K25" s="270"/>
      <c r="L25" s="139"/>
      <c r="M25" s="53"/>
      <c r="N25" s="198"/>
    </row>
    <row r="26" spans="1:14" ht="41.25" customHeight="1">
      <c r="A26" s="197"/>
      <c r="B26" s="287" t="s">
        <v>104</v>
      </c>
      <c r="C26" s="287"/>
      <c r="D26" s="287"/>
      <c r="E26" s="258"/>
      <c r="F26" s="259"/>
      <c r="G26" s="147">
        <f>PRODUCT(E26,F26)</f>
        <v>0</v>
      </c>
      <c r="H26" s="435" t="s">
        <v>130</v>
      </c>
      <c r="I26" s="436"/>
      <c r="J26" s="436"/>
      <c r="K26" s="436"/>
      <c r="L26" s="436"/>
      <c r="M26" s="436"/>
      <c r="N26" s="198"/>
    </row>
    <row r="27" spans="1:14" ht="42" customHeight="1">
      <c r="A27" s="197"/>
      <c r="B27" s="287" t="s">
        <v>105</v>
      </c>
      <c r="C27" s="287"/>
      <c r="D27" s="287"/>
      <c r="E27" s="258"/>
      <c r="F27" s="259"/>
      <c r="G27" s="147">
        <f>PRODUCT(E27,F27)</f>
        <v>0</v>
      </c>
      <c r="H27" s="437"/>
      <c r="I27" s="436"/>
      <c r="J27" s="436"/>
      <c r="K27" s="436"/>
      <c r="L27" s="436"/>
      <c r="M27" s="436"/>
      <c r="N27" s="198"/>
    </row>
    <row r="28" spans="1:14" ht="42" customHeight="1">
      <c r="A28" s="197"/>
      <c r="B28" s="287" t="s">
        <v>106</v>
      </c>
      <c r="C28" s="287"/>
      <c r="D28" s="287"/>
      <c r="E28" s="258"/>
      <c r="F28" s="259"/>
      <c r="G28" s="147">
        <f>PRODUCT(E28,F28)</f>
        <v>0</v>
      </c>
      <c r="H28" s="271"/>
      <c r="I28" s="272"/>
      <c r="J28" s="273"/>
      <c r="K28" s="273"/>
      <c r="L28" s="139"/>
      <c r="M28" s="53"/>
      <c r="N28" s="198"/>
    </row>
    <row r="29" spans="1:14" ht="28.5" customHeight="1">
      <c r="A29" s="197"/>
      <c r="B29" s="287" t="s">
        <v>103</v>
      </c>
      <c r="C29" s="287"/>
      <c r="D29" s="287"/>
      <c r="E29" s="258"/>
      <c r="F29" s="259"/>
      <c r="G29" s="147">
        <f>PRODUCT(E29,F29)</f>
        <v>0</v>
      </c>
      <c r="H29" s="271"/>
      <c r="I29" s="272"/>
      <c r="J29" s="273"/>
      <c r="K29" s="273"/>
      <c r="L29" s="139"/>
      <c r="M29" s="53"/>
      <c r="N29" s="198"/>
    </row>
    <row r="30" spans="1:14" ht="24" customHeight="1">
      <c r="A30" s="197"/>
      <c r="B30" s="442" t="s">
        <v>24</v>
      </c>
      <c r="C30" s="443"/>
      <c r="D30" s="443"/>
      <c r="E30" s="145">
        <f>SUM(E26:E29)</f>
        <v>0</v>
      </c>
      <c r="F30" s="145" t="s">
        <v>26</v>
      </c>
      <c r="G30" s="146">
        <f>SUM(G26:G29)</f>
        <v>0</v>
      </c>
      <c r="H30" s="274"/>
      <c r="I30" s="275"/>
      <c r="J30" s="275"/>
      <c r="K30" s="273"/>
      <c r="L30" s="139"/>
      <c r="M30" s="53"/>
      <c r="N30" s="198"/>
    </row>
    <row r="31" spans="1:14" ht="14.25">
      <c r="A31" s="197"/>
      <c r="B31" s="138"/>
      <c r="C31" s="138"/>
      <c r="D31" s="138"/>
      <c r="E31" s="138"/>
      <c r="F31" s="138"/>
      <c r="G31" s="138"/>
      <c r="H31" s="138"/>
      <c r="I31" s="139"/>
      <c r="J31" s="139"/>
      <c r="K31" s="139"/>
      <c r="L31" s="139"/>
      <c r="M31" s="53"/>
      <c r="N31" s="198"/>
    </row>
    <row r="32" spans="1:14" ht="15.75">
      <c r="A32" s="193"/>
      <c r="B32" s="24"/>
      <c r="C32" s="24"/>
      <c r="D32" s="24"/>
      <c r="E32" s="44"/>
      <c r="F32" s="56"/>
      <c r="G32" s="56"/>
      <c r="H32" s="56"/>
      <c r="I32" s="57"/>
      <c r="J32" s="58"/>
      <c r="K32" s="57"/>
      <c r="L32" s="59"/>
      <c r="M32" s="55"/>
      <c r="N32" s="199"/>
    </row>
    <row r="33" spans="1:14" ht="14.25">
      <c r="A33" s="200" t="s">
        <v>93</v>
      </c>
      <c r="B33" s="60"/>
      <c r="C33" s="60"/>
      <c r="D33" s="60"/>
      <c r="E33" s="61"/>
      <c r="F33" s="60"/>
      <c r="G33" s="60"/>
      <c r="H33" s="60"/>
      <c r="I33" s="60"/>
      <c r="J33" s="60"/>
      <c r="K33" s="60"/>
      <c r="L33" s="60"/>
      <c r="M33" s="50"/>
      <c r="N33" s="198">
        <f>SUM(M34,M45:M51)</f>
        <v>0</v>
      </c>
    </row>
    <row r="34" spans="1:14" ht="15">
      <c r="A34" s="200" t="s">
        <v>122</v>
      </c>
      <c r="B34" s="24"/>
      <c r="C34" s="24"/>
      <c r="D34" s="24"/>
      <c r="E34" s="370"/>
      <c r="F34" s="370"/>
      <c r="G34" s="370"/>
      <c r="H34" s="371"/>
      <c r="I34" s="64"/>
      <c r="J34" s="347"/>
      <c r="K34" s="347"/>
      <c r="L34" s="348"/>
      <c r="M34" s="66">
        <f>SUM(G43,L43)</f>
        <v>0</v>
      </c>
      <c r="N34" s="201"/>
    </row>
    <row r="35" spans="1:14" ht="15">
      <c r="A35" s="200"/>
      <c r="B35" s="24"/>
      <c r="C35" s="24"/>
      <c r="D35" s="24"/>
      <c r="E35" s="62"/>
      <c r="F35" s="62"/>
      <c r="G35" s="62"/>
      <c r="H35" s="54"/>
      <c r="I35" s="64"/>
      <c r="J35" s="28"/>
      <c r="K35" s="28"/>
      <c r="L35" s="65"/>
      <c r="M35" s="66"/>
      <c r="N35" s="201"/>
    </row>
    <row r="36" spans="1:14" ht="14.25">
      <c r="A36" s="200"/>
      <c r="B36" s="288" t="s">
        <v>117</v>
      </c>
      <c r="C36" s="288"/>
      <c r="D36" s="288"/>
      <c r="E36" s="288"/>
      <c r="F36" s="288"/>
      <c r="G36" s="288"/>
      <c r="H36" s="351" t="s">
        <v>118</v>
      </c>
      <c r="I36" s="351"/>
      <c r="J36" s="351"/>
      <c r="K36" s="351"/>
      <c r="L36" s="351"/>
      <c r="M36" s="66"/>
      <c r="N36" s="201"/>
    </row>
    <row r="37" spans="1:14" ht="15" customHeight="1">
      <c r="A37" s="202"/>
      <c r="B37" s="289" t="s">
        <v>23</v>
      </c>
      <c r="C37" s="289"/>
      <c r="D37" s="289"/>
      <c r="E37" s="288" t="s">
        <v>79</v>
      </c>
      <c r="F37" s="288"/>
      <c r="G37" s="288"/>
      <c r="H37" s="289" t="s">
        <v>23</v>
      </c>
      <c r="I37" s="289"/>
      <c r="J37" s="288" t="s">
        <v>79</v>
      </c>
      <c r="K37" s="288"/>
      <c r="L37" s="288"/>
      <c r="M37" s="242"/>
      <c r="N37" s="247"/>
    </row>
    <row r="38" spans="1:14" ht="15" customHeight="1">
      <c r="A38" s="202"/>
      <c r="B38" s="289"/>
      <c r="C38" s="289"/>
      <c r="D38" s="289"/>
      <c r="E38" s="256" t="s">
        <v>22</v>
      </c>
      <c r="F38" s="256" t="s">
        <v>21</v>
      </c>
      <c r="G38" s="264" t="s">
        <v>18</v>
      </c>
      <c r="H38" s="289"/>
      <c r="I38" s="289"/>
      <c r="J38" s="256" t="s">
        <v>22</v>
      </c>
      <c r="K38" s="256" t="s">
        <v>21</v>
      </c>
      <c r="L38" s="264" t="s">
        <v>18</v>
      </c>
      <c r="M38" s="242"/>
      <c r="N38" s="247"/>
    </row>
    <row r="39" spans="1:14" ht="51" customHeight="1">
      <c r="A39" s="202"/>
      <c r="B39" s="287" t="s">
        <v>104</v>
      </c>
      <c r="C39" s="287"/>
      <c r="D39" s="287"/>
      <c r="E39" s="258"/>
      <c r="F39" s="259"/>
      <c r="G39" s="147">
        <f>PRODUCT(E39,F39)</f>
        <v>0</v>
      </c>
      <c r="H39" s="260" t="s">
        <v>80</v>
      </c>
      <c r="I39" s="261"/>
      <c r="J39" s="258"/>
      <c r="K39" s="259"/>
      <c r="L39" s="147">
        <f>PRODUCT(J39,K39)</f>
        <v>0</v>
      </c>
      <c r="M39" s="194"/>
      <c r="N39" s="247"/>
    </row>
    <row r="40" spans="1:14" ht="44.25" customHeight="1">
      <c r="A40" s="202"/>
      <c r="B40" s="287" t="s">
        <v>105</v>
      </c>
      <c r="C40" s="287"/>
      <c r="D40" s="287"/>
      <c r="E40" s="258"/>
      <c r="F40" s="259"/>
      <c r="G40" s="147">
        <f>PRODUCT(E40,F40)</f>
        <v>0</v>
      </c>
      <c r="H40" s="260" t="s">
        <v>81</v>
      </c>
      <c r="I40" s="261"/>
      <c r="J40" s="258"/>
      <c r="K40" s="259"/>
      <c r="L40" s="147">
        <f>PRODUCT(J40,K40)</f>
        <v>0</v>
      </c>
      <c r="M40" s="194"/>
      <c r="N40" s="247"/>
    </row>
    <row r="41" spans="1:14" ht="45" customHeight="1">
      <c r="A41" s="202"/>
      <c r="B41" s="287" t="s">
        <v>106</v>
      </c>
      <c r="C41" s="287"/>
      <c r="D41" s="287"/>
      <c r="E41" s="258"/>
      <c r="F41" s="259"/>
      <c r="G41" s="147">
        <f>PRODUCT(E41,F41)</f>
        <v>0</v>
      </c>
      <c r="H41" s="260" t="s">
        <v>82</v>
      </c>
      <c r="I41" s="261"/>
      <c r="J41" s="258"/>
      <c r="K41" s="259"/>
      <c r="L41" s="147">
        <f>PRODUCT(J41,K41)</f>
        <v>0</v>
      </c>
      <c r="M41" s="194"/>
      <c r="N41" s="247"/>
    </row>
    <row r="42" spans="1:14" ht="40.5" customHeight="1">
      <c r="A42" s="202"/>
      <c r="B42" s="287" t="s">
        <v>103</v>
      </c>
      <c r="C42" s="287"/>
      <c r="D42" s="287"/>
      <c r="E42" s="258"/>
      <c r="F42" s="259"/>
      <c r="G42" s="147">
        <f>PRODUCT(E42,F42)</f>
        <v>0</v>
      </c>
      <c r="H42" s="262" t="s">
        <v>6</v>
      </c>
      <c r="I42" s="263"/>
      <c r="J42" s="258"/>
      <c r="K42" s="259"/>
      <c r="L42" s="147">
        <f>PRODUCT(J42,K42)</f>
        <v>0</v>
      </c>
      <c r="M42" s="194"/>
      <c r="N42" s="247"/>
    </row>
    <row r="43" spans="1:14" ht="24" customHeight="1">
      <c r="A43" s="202"/>
      <c r="B43" s="337" t="s">
        <v>24</v>
      </c>
      <c r="C43" s="338"/>
      <c r="D43" s="339"/>
      <c r="E43" s="148">
        <f>SUM(E39:E42)</f>
        <v>0</v>
      </c>
      <c r="F43" s="149">
        <f>SUM(F39:F42)</f>
        <v>0</v>
      </c>
      <c r="G43" s="149">
        <f>SUM(G39:G42)</f>
        <v>0</v>
      </c>
      <c r="H43" s="337" t="s">
        <v>24</v>
      </c>
      <c r="I43" s="340"/>
      <c r="J43" s="148">
        <f>SUM(J39:J42)</f>
        <v>0</v>
      </c>
      <c r="K43" s="149">
        <f>SUM(K39:K42)</f>
        <v>0</v>
      </c>
      <c r="L43" s="149">
        <f>SUM(L39:L42)</f>
        <v>0</v>
      </c>
      <c r="M43" s="241"/>
      <c r="N43" s="247"/>
    </row>
    <row r="44" spans="1:14" ht="12.75">
      <c r="A44" s="193"/>
      <c r="B44" s="24"/>
      <c r="C44" s="24"/>
      <c r="D44" s="24"/>
      <c r="E44" s="44"/>
      <c r="F44" s="24"/>
      <c r="G44" s="24"/>
      <c r="H44" s="24"/>
      <c r="I44" s="24"/>
      <c r="J44" s="24"/>
      <c r="K44" s="24"/>
      <c r="L44" s="24"/>
      <c r="M44" s="50"/>
      <c r="N44" s="201"/>
    </row>
    <row r="45" spans="1:14" ht="15">
      <c r="A45" s="200" t="s">
        <v>96</v>
      </c>
      <c r="B45" s="67"/>
      <c r="C45" s="67"/>
      <c r="D45" s="67"/>
      <c r="E45" s="68"/>
      <c r="F45" s="69"/>
      <c r="G45" s="70"/>
      <c r="H45" s="24"/>
      <c r="I45" s="71"/>
      <c r="J45" s="69"/>
      <c r="K45" s="24"/>
      <c r="L45" s="21"/>
      <c r="M45" s="72"/>
      <c r="N45" s="201"/>
    </row>
    <row r="46" spans="1:14" ht="15">
      <c r="A46" s="200" t="s">
        <v>97</v>
      </c>
      <c r="B46" s="67"/>
      <c r="C46" s="67"/>
      <c r="D46" s="67"/>
      <c r="E46" s="68"/>
      <c r="F46" s="69"/>
      <c r="G46" s="70"/>
      <c r="H46" s="24"/>
      <c r="I46" s="71"/>
      <c r="J46" s="69"/>
      <c r="K46" s="24"/>
      <c r="L46" s="21"/>
      <c r="M46" s="72"/>
      <c r="N46" s="201"/>
    </row>
    <row r="47" spans="1:14" ht="15">
      <c r="A47" s="200" t="s">
        <v>98</v>
      </c>
      <c r="B47" s="67"/>
      <c r="C47" s="67"/>
      <c r="D47" s="67"/>
      <c r="E47" s="68"/>
      <c r="F47" s="69"/>
      <c r="G47" s="70"/>
      <c r="H47" s="24"/>
      <c r="I47" s="71"/>
      <c r="J47" s="69"/>
      <c r="K47" s="24"/>
      <c r="L47" s="21"/>
      <c r="M47" s="72"/>
      <c r="N47" s="201"/>
    </row>
    <row r="48" spans="1:14" ht="15">
      <c r="A48" s="200" t="s">
        <v>124</v>
      </c>
      <c r="B48" s="67"/>
      <c r="C48" s="67"/>
      <c r="D48" s="67"/>
      <c r="E48" s="68"/>
      <c r="F48" s="69"/>
      <c r="G48" s="70"/>
      <c r="H48" s="24"/>
      <c r="I48" s="316" t="s">
        <v>40</v>
      </c>
      <c r="J48" s="73"/>
      <c r="K48" s="316" t="s">
        <v>41</v>
      </c>
      <c r="L48" s="74"/>
      <c r="M48" s="140">
        <f>PRODUCT(J48,L48)</f>
        <v>0</v>
      </c>
      <c r="N48" s="201"/>
    </row>
    <row r="49" spans="1:14" ht="15">
      <c r="A49" s="200" t="s">
        <v>125</v>
      </c>
      <c r="B49" s="67"/>
      <c r="C49" s="67"/>
      <c r="D49" s="67"/>
      <c r="E49" s="68"/>
      <c r="F49" s="69"/>
      <c r="G49" s="70"/>
      <c r="H49" s="24"/>
      <c r="I49" s="317"/>
      <c r="J49" s="73"/>
      <c r="K49" s="317"/>
      <c r="L49" s="74"/>
      <c r="M49" s="140">
        <f>PRODUCT(J49,L49)</f>
        <v>0</v>
      </c>
      <c r="N49" s="201"/>
    </row>
    <row r="50" spans="1:14" ht="38.25">
      <c r="A50" s="352" t="s">
        <v>111</v>
      </c>
      <c r="B50" s="353"/>
      <c r="C50" s="353"/>
      <c r="D50" s="353"/>
      <c r="E50" s="353"/>
      <c r="F50" s="353"/>
      <c r="G50" s="353"/>
      <c r="H50" s="372"/>
      <c r="I50" s="77" t="s">
        <v>69</v>
      </c>
      <c r="J50" s="78"/>
      <c r="K50" s="79" t="s">
        <v>39</v>
      </c>
      <c r="L50" s="85"/>
      <c r="M50" s="142">
        <f>PRODUCT(J50,L50)</f>
        <v>0</v>
      </c>
      <c r="N50" s="201"/>
    </row>
    <row r="51" spans="1:14" ht="15">
      <c r="A51" s="352" t="s">
        <v>121</v>
      </c>
      <c r="B51" s="353"/>
      <c r="C51" s="353"/>
      <c r="D51" s="353"/>
      <c r="E51" s="353"/>
      <c r="F51" s="353"/>
      <c r="G51" s="353"/>
      <c r="H51" s="353"/>
      <c r="I51" s="353"/>
      <c r="J51" s="254"/>
      <c r="K51" s="369" t="s">
        <v>34</v>
      </c>
      <c r="L51" s="369"/>
      <c r="M51" s="80"/>
      <c r="N51" s="201"/>
    </row>
    <row r="52" spans="1:14" ht="15">
      <c r="A52" s="200"/>
      <c r="B52" s="67"/>
      <c r="C52" s="67"/>
      <c r="D52" s="67"/>
      <c r="E52" s="68"/>
      <c r="F52" s="69"/>
      <c r="G52" s="70"/>
      <c r="H52" s="24"/>
      <c r="I52" s="71"/>
      <c r="J52" s="69"/>
      <c r="K52" s="24"/>
      <c r="L52" s="21"/>
      <c r="M52" s="141"/>
      <c r="N52" s="201"/>
    </row>
    <row r="53" spans="1:14" ht="15">
      <c r="A53" s="203" t="s">
        <v>94</v>
      </c>
      <c r="B53" s="81"/>
      <c r="C53" s="81"/>
      <c r="D53" s="81"/>
      <c r="E53" s="44"/>
      <c r="F53" s="70"/>
      <c r="G53" s="24"/>
      <c r="H53" s="24"/>
      <c r="I53" s="24"/>
      <c r="J53" s="44"/>
      <c r="K53" s="44"/>
      <c r="L53" s="50"/>
      <c r="M53" s="50"/>
      <c r="N53" s="204">
        <f>SUM(M54:M56)</f>
        <v>0</v>
      </c>
    </row>
    <row r="54" spans="1:14" ht="15">
      <c r="A54" s="358" t="s">
        <v>95</v>
      </c>
      <c r="B54" s="359"/>
      <c r="C54" s="359"/>
      <c r="D54" s="359"/>
      <c r="E54" s="359"/>
      <c r="F54" s="359"/>
      <c r="G54" s="359"/>
      <c r="H54" s="359"/>
      <c r="I54" s="359"/>
      <c r="J54" s="359"/>
      <c r="K54" s="360"/>
      <c r="L54" s="135"/>
      <c r="M54" s="75">
        <f>290*J7*5</f>
        <v>0</v>
      </c>
      <c r="N54" s="204"/>
    </row>
    <row r="55" spans="1:14" ht="15" customHeight="1">
      <c r="A55" s="364" t="s">
        <v>99</v>
      </c>
      <c r="B55" s="365"/>
      <c r="C55" s="365"/>
      <c r="D55" s="365"/>
      <c r="E55" s="365"/>
      <c r="F55" s="136"/>
      <c r="G55" s="84"/>
      <c r="H55" s="85"/>
      <c r="I55" s="86" t="s">
        <v>35</v>
      </c>
      <c r="J55" s="78"/>
      <c r="K55" s="87" t="s">
        <v>25</v>
      </c>
      <c r="L55" s="88">
        <f>C9</f>
        <v>0</v>
      </c>
      <c r="M55" s="75">
        <f>J55*L55</f>
        <v>0</v>
      </c>
      <c r="N55" s="204"/>
    </row>
    <row r="56" spans="1:14" ht="15">
      <c r="A56" s="205" t="s">
        <v>100</v>
      </c>
      <c r="B56" s="136"/>
      <c r="C56" s="136"/>
      <c r="D56" s="136"/>
      <c r="E56" s="136"/>
      <c r="F56" s="136"/>
      <c r="G56" s="136"/>
      <c r="H56" s="136"/>
      <c r="I56" s="86" t="s">
        <v>36</v>
      </c>
      <c r="J56" s="89"/>
      <c r="K56" s="84" t="s">
        <v>11</v>
      </c>
      <c r="L56" s="88">
        <f>C9</f>
        <v>0</v>
      </c>
      <c r="M56" s="75">
        <f>J56*L56</f>
        <v>0</v>
      </c>
      <c r="N56" s="204"/>
    </row>
    <row r="57" spans="1:14" ht="14.25" customHeight="1">
      <c r="A57" s="205"/>
      <c r="B57" s="136"/>
      <c r="C57" s="136"/>
      <c r="D57" s="136"/>
      <c r="E57" s="136"/>
      <c r="F57" s="136"/>
      <c r="G57" s="136"/>
      <c r="H57" s="136"/>
      <c r="I57" s="136"/>
      <c r="J57" s="136"/>
      <c r="K57" s="137"/>
      <c r="L57" s="135"/>
      <c r="M57" s="75"/>
      <c r="N57" s="204"/>
    </row>
    <row r="58" spans="1:14" ht="15">
      <c r="A58" s="203" t="s">
        <v>135</v>
      </c>
      <c r="B58" s="81"/>
      <c r="C58" s="81"/>
      <c r="D58" s="81"/>
      <c r="E58" s="44"/>
      <c r="F58" s="70"/>
      <c r="G58" s="24"/>
      <c r="H58" s="24"/>
      <c r="I58" s="24"/>
      <c r="J58" s="44"/>
      <c r="K58" s="44"/>
      <c r="L58" s="50"/>
      <c r="M58" s="50"/>
      <c r="N58" s="204">
        <f>SUM(M59:M65)</f>
        <v>0</v>
      </c>
    </row>
    <row r="59" spans="1:14" ht="21" customHeight="1">
      <c r="A59" s="341" t="s">
        <v>107</v>
      </c>
      <c r="B59" s="342"/>
      <c r="C59" s="342"/>
      <c r="D59" s="342"/>
      <c r="E59" s="342"/>
      <c r="F59" s="342"/>
      <c r="G59" s="342"/>
      <c r="H59" s="342"/>
      <c r="I59" s="342"/>
      <c r="J59" s="342"/>
      <c r="K59" s="361"/>
      <c r="L59" s="135"/>
      <c r="M59" s="75">
        <f>SUM(L60,L61)</f>
        <v>0</v>
      </c>
      <c r="N59" s="204"/>
    </row>
    <row r="60" spans="1:14" ht="32.25" customHeight="1">
      <c r="A60" s="362" t="s">
        <v>108</v>
      </c>
      <c r="B60" s="363"/>
      <c r="C60" s="363"/>
      <c r="D60" s="363"/>
      <c r="E60" s="363"/>
      <c r="F60" s="363"/>
      <c r="G60" s="363"/>
      <c r="H60" s="363"/>
      <c r="I60" s="363"/>
      <c r="J60" s="363"/>
      <c r="K60" s="135"/>
      <c r="L60" s="47">
        <f>C9*J7*15</f>
        <v>0</v>
      </c>
      <c r="M60" s="354"/>
      <c r="N60" s="204"/>
    </row>
    <row r="61" spans="1:14" ht="15">
      <c r="A61" s="356" t="s">
        <v>136</v>
      </c>
      <c r="B61" s="357"/>
      <c r="C61" s="357"/>
      <c r="D61" s="357"/>
      <c r="E61" s="357"/>
      <c r="F61" s="357"/>
      <c r="G61" s="357"/>
      <c r="H61" s="357"/>
      <c r="I61" s="135"/>
      <c r="J61" s="82"/>
      <c r="K61" s="83" t="s">
        <v>70</v>
      </c>
      <c r="L61" s="47">
        <f>J61*J7*16</f>
        <v>0</v>
      </c>
      <c r="M61" s="355"/>
      <c r="N61" s="204"/>
    </row>
    <row r="62" spans="1:14" ht="15">
      <c r="A62" s="285" t="s">
        <v>137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135"/>
      <c r="M62" s="75">
        <f>C9*J7*10</f>
        <v>0</v>
      </c>
      <c r="N62" s="204"/>
    </row>
    <row r="63" spans="1:14" ht="15">
      <c r="A63" s="206" t="s">
        <v>110</v>
      </c>
      <c r="B63" s="63"/>
      <c r="C63" s="135"/>
      <c r="D63" s="143" t="s">
        <v>38</v>
      </c>
      <c r="E63" s="143"/>
      <c r="F63" s="143"/>
      <c r="G63" s="143"/>
      <c r="H63" s="144"/>
      <c r="I63" s="90" t="s">
        <v>2</v>
      </c>
      <c r="J63" s="89">
        <v>0</v>
      </c>
      <c r="K63" s="91" t="s">
        <v>5</v>
      </c>
      <c r="L63" s="26">
        <v>0</v>
      </c>
      <c r="M63" s="75">
        <f>J63*L63</f>
        <v>0</v>
      </c>
      <c r="N63" s="201"/>
    </row>
    <row r="64" spans="1:14" ht="15">
      <c r="A64" s="281"/>
      <c r="B64" s="282"/>
      <c r="C64" s="135"/>
      <c r="D64" s="143" t="s">
        <v>38</v>
      </c>
      <c r="E64" s="143"/>
      <c r="F64" s="143"/>
      <c r="G64" s="143"/>
      <c r="H64" s="144"/>
      <c r="I64" s="92" t="s">
        <v>2</v>
      </c>
      <c r="J64" s="89">
        <v>0</v>
      </c>
      <c r="K64" s="91" t="s">
        <v>5</v>
      </c>
      <c r="L64" s="26">
        <v>0</v>
      </c>
      <c r="M64" s="75">
        <f>J64*L64</f>
        <v>0</v>
      </c>
      <c r="N64" s="201"/>
    </row>
    <row r="65" spans="1:14" ht="15">
      <c r="A65" s="283"/>
      <c r="B65" s="284"/>
      <c r="C65" s="135"/>
      <c r="D65" s="143" t="s">
        <v>37</v>
      </c>
      <c r="E65" s="144"/>
      <c r="F65" s="144"/>
      <c r="G65" s="144"/>
      <c r="H65" s="144"/>
      <c r="I65" s="144"/>
      <c r="J65" s="84"/>
      <c r="K65" s="440" t="s">
        <v>34</v>
      </c>
      <c r="L65" s="440"/>
      <c r="M65" s="93">
        <v>0</v>
      </c>
      <c r="N65" s="201"/>
    </row>
    <row r="66" spans="1:14" ht="12.75">
      <c r="A66" s="193"/>
      <c r="B66" s="24"/>
      <c r="C66" s="24"/>
      <c r="D66" s="24"/>
      <c r="E66" s="44"/>
      <c r="F66" s="24"/>
      <c r="G66" s="24"/>
      <c r="H66" s="24"/>
      <c r="I66" s="70"/>
      <c r="J66" s="24"/>
      <c r="K66" s="135"/>
      <c r="L66" s="135"/>
      <c r="M66" s="46"/>
      <c r="N66" s="201"/>
    </row>
    <row r="67" spans="1:14" ht="15.75">
      <c r="A67" s="207" t="s">
        <v>10</v>
      </c>
      <c r="B67" s="94"/>
      <c r="C67" s="94"/>
      <c r="D67" s="94"/>
      <c r="E67" s="44"/>
      <c r="F67" s="24"/>
      <c r="G67" s="24"/>
      <c r="H67" s="24"/>
      <c r="I67" s="24"/>
      <c r="J67" s="24"/>
      <c r="K67" s="24"/>
      <c r="L67" s="50"/>
      <c r="M67" s="50"/>
      <c r="N67" s="208">
        <f>SUM(L68:L70)</f>
        <v>0</v>
      </c>
    </row>
    <row r="68" spans="1:14" ht="12.75">
      <c r="A68" s="345" t="s">
        <v>91</v>
      </c>
      <c r="B68" s="346"/>
      <c r="C68" s="346"/>
      <c r="D68" s="346"/>
      <c r="E68" s="346"/>
      <c r="F68" s="346"/>
      <c r="G68" s="95"/>
      <c r="H68" s="76"/>
      <c r="I68" s="96">
        <f>N22+N58</f>
        <v>0</v>
      </c>
      <c r="J68" s="97"/>
      <c r="K68" s="97"/>
      <c r="L68" s="75">
        <f>PRODUCT(I68,17.64%)</f>
        <v>0</v>
      </c>
      <c r="M68" s="24"/>
      <c r="N68" s="201"/>
    </row>
    <row r="69" spans="1:14" ht="12.75">
      <c r="A69" s="341" t="s">
        <v>128</v>
      </c>
      <c r="B69" s="342"/>
      <c r="C69" s="342"/>
      <c r="D69" s="342"/>
      <c r="E69" s="342"/>
      <c r="F69" s="342"/>
      <c r="G69" s="343"/>
      <c r="H69" s="344"/>
      <c r="I69" s="98">
        <f>N33-L43+N53</f>
        <v>0</v>
      </c>
      <c r="J69" s="97"/>
      <c r="K69" s="97"/>
      <c r="L69" s="75">
        <f>PRODUCT(I69,17.64%)</f>
        <v>0</v>
      </c>
      <c r="M69" s="46"/>
      <c r="N69" s="201"/>
    </row>
    <row r="70" spans="1:14" ht="12.75">
      <c r="A70" s="345" t="s">
        <v>109</v>
      </c>
      <c r="B70" s="346"/>
      <c r="C70" s="346"/>
      <c r="D70" s="346"/>
      <c r="E70" s="346"/>
      <c r="F70" s="346"/>
      <c r="G70" s="346"/>
      <c r="H70" s="342"/>
      <c r="I70" s="96">
        <f>N22+N58</f>
        <v>0</v>
      </c>
      <c r="J70" s="97"/>
      <c r="K70" s="97"/>
      <c r="L70" s="75">
        <f>PRODUCT(I70,(8.5%+2%+6.5%))</f>
        <v>0</v>
      </c>
      <c r="M70" s="255"/>
      <c r="N70" s="201"/>
    </row>
    <row r="71" spans="1:14" ht="12.75">
      <c r="A71" s="209"/>
      <c r="B71" s="99"/>
      <c r="C71" s="99"/>
      <c r="D71" s="99"/>
      <c r="E71" s="100"/>
      <c r="F71" s="99"/>
      <c r="G71" s="99"/>
      <c r="H71" s="99"/>
      <c r="I71" s="99"/>
      <c r="J71" s="99"/>
      <c r="K71" s="99"/>
      <c r="L71" s="101"/>
      <c r="M71" s="46"/>
      <c r="N71" s="201"/>
    </row>
    <row r="72" spans="1:14" ht="15.75">
      <c r="A72" s="210" t="s">
        <v>0</v>
      </c>
      <c r="B72" s="102"/>
      <c r="C72" s="102"/>
      <c r="D72" s="102"/>
      <c r="E72" s="44"/>
      <c r="F72" s="24"/>
      <c r="G72" s="24"/>
      <c r="H72" s="24"/>
      <c r="I72" s="24"/>
      <c r="J72" s="24"/>
      <c r="K72" s="24"/>
      <c r="L72" s="50"/>
      <c r="M72" s="50"/>
      <c r="N72" s="208">
        <f>SUM(L73:L78)</f>
        <v>0</v>
      </c>
    </row>
    <row r="73" spans="1:14" ht="12.75">
      <c r="A73" s="211" t="s">
        <v>43</v>
      </c>
      <c r="B73" s="286" t="s">
        <v>47</v>
      </c>
      <c r="C73" s="336"/>
      <c r="D73" s="336"/>
      <c r="E73" s="336"/>
      <c r="F73" s="336"/>
      <c r="G73" s="336"/>
      <c r="H73" s="336"/>
      <c r="I73" s="336"/>
      <c r="J73" s="336"/>
      <c r="K73" s="336"/>
      <c r="L73" s="72">
        <v>0</v>
      </c>
      <c r="M73" s="46"/>
      <c r="N73" s="212"/>
    </row>
    <row r="74" spans="1:14" ht="12.75">
      <c r="A74" s="211" t="s">
        <v>44</v>
      </c>
      <c r="B74" s="286" t="s">
        <v>48</v>
      </c>
      <c r="C74" s="336"/>
      <c r="D74" s="336"/>
      <c r="E74" s="336"/>
      <c r="F74" s="336"/>
      <c r="G74" s="336"/>
      <c r="H74" s="336"/>
      <c r="I74" s="336"/>
      <c r="J74" s="336"/>
      <c r="K74" s="336"/>
      <c r="L74" s="72">
        <v>0</v>
      </c>
      <c r="M74" s="46"/>
      <c r="N74" s="212"/>
    </row>
    <row r="75" spans="1:14" ht="12.75">
      <c r="A75" s="211" t="s">
        <v>45</v>
      </c>
      <c r="B75" s="286" t="s">
        <v>49</v>
      </c>
      <c r="C75" s="336"/>
      <c r="D75" s="336"/>
      <c r="E75" s="336"/>
      <c r="F75" s="336"/>
      <c r="G75" s="336"/>
      <c r="H75" s="336"/>
      <c r="I75" s="336"/>
      <c r="J75" s="336"/>
      <c r="K75" s="336"/>
      <c r="L75" s="72">
        <v>0</v>
      </c>
      <c r="M75" s="46"/>
      <c r="N75" s="212"/>
    </row>
    <row r="76" spans="1:14" ht="12.75">
      <c r="A76" s="213" t="s">
        <v>46</v>
      </c>
      <c r="B76" s="331" t="s">
        <v>126</v>
      </c>
      <c r="C76" s="331"/>
      <c r="D76" s="331"/>
      <c r="E76" s="331"/>
      <c r="F76" s="331"/>
      <c r="G76" s="331"/>
      <c r="H76" s="331"/>
      <c r="I76" s="331"/>
      <c r="J76" s="331"/>
      <c r="K76" s="331"/>
      <c r="L76" s="72">
        <v>0</v>
      </c>
      <c r="M76" s="46"/>
      <c r="N76" s="212"/>
    </row>
    <row r="77" spans="1:14" ht="15">
      <c r="A77" s="314" t="s">
        <v>76</v>
      </c>
      <c r="B77" s="331" t="s">
        <v>42</v>
      </c>
      <c r="C77" s="333" t="s">
        <v>33</v>
      </c>
      <c r="D77" s="334"/>
      <c r="E77" s="334"/>
      <c r="F77" s="334"/>
      <c r="G77" s="334"/>
      <c r="H77" s="334"/>
      <c r="I77" s="334"/>
      <c r="J77" s="334"/>
      <c r="K77" s="334"/>
      <c r="L77" s="72">
        <v>0</v>
      </c>
      <c r="M77" s="46"/>
      <c r="N77" s="212"/>
    </row>
    <row r="78" spans="1:14" ht="15">
      <c r="A78" s="315"/>
      <c r="B78" s="332"/>
      <c r="C78" s="333" t="s">
        <v>33</v>
      </c>
      <c r="D78" s="334"/>
      <c r="E78" s="334"/>
      <c r="F78" s="334"/>
      <c r="G78" s="334"/>
      <c r="H78" s="334"/>
      <c r="I78" s="334"/>
      <c r="J78" s="334"/>
      <c r="K78" s="334"/>
      <c r="L78" s="72">
        <v>0</v>
      </c>
      <c r="M78" s="46"/>
      <c r="N78" s="212"/>
    </row>
    <row r="79" spans="1:14" ht="15">
      <c r="A79" s="214"/>
      <c r="B79" s="54"/>
      <c r="C79" s="103"/>
      <c r="D79" s="54"/>
      <c r="E79" s="54"/>
      <c r="F79" s="54"/>
      <c r="G79" s="54"/>
      <c r="H79" s="54"/>
      <c r="I79" s="54"/>
      <c r="J79" s="54"/>
      <c r="K79" s="54"/>
      <c r="L79" s="104"/>
      <c r="M79" s="46"/>
      <c r="N79" s="212"/>
    </row>
    <row r="80" spans="1:14" ht="15.75">
      <c r="A80" s="349" t="s">
        <v>1</v>
      </c>
      <c r="B80" s="350"/>
      <c r="C80" s="350"/>
      <c r="D80" s="105"/>
      <c r="E80" s="105"/>
      <c r="F80" s="105"/>
      <c r="G80" s="105"/>
      <c r="H80" s="105"/>
      <c r="I80" s="105"/>
      <c r="J80" s="24"/>
      <c r="K80" s="24"/>
      <c r="L80" s="24"/>
      <c r="M80" s="50"/>
      <c r="N80" s="208">
        <f>SUM(L81:L84)</f>
        <v>0</v>
      </c>
    </row>
    <row r="81" spans="1:14" ht="12.75">
      <c r="A81" s="211" t="s">
        <v>43</v>
      </c>
      <c r="B81" s="335" t="s">
        <v>51</v>
      </c>
      <c r="C81" s="336"/>
      <c r="D81" s="336"/>
      <c r="E81" s="336"/>
      <c r="F81" s="336"/>
      <c r="G81" s="336"/>
      <c r="H81" s="336"/>
      <c r="I81" s="336"/>
      <c r="J81" s="336"/>
      <c r="K81" s="336"/>
      <c r="L81" s="72">
        <v>0</v>
      </c>
      <c r="M81" s="50"/>
      <c r="N81" s="215"/>
    </row>
    <row r="82" spans="1:14" ht="12.75">
      <c r="A82" s="211" t="s">
        <v>44</v>
      </c>
      <c r="B82" s="335" t="s">
        <v>52</v>
      </c>
      <c r="C82" s="336"/>
      <c r="D82" s="336"/>
      <c r="E82" s="336"/>
      <c r="F82" s="336"/>
      <c r="G82" s="336"/>
      <c r="H82" s="336"/>
      <c r="I82" s="336"/>
      <c r="J82" s="336"/>
      <c r="K82" s="336"/>
      <c r="L82" s="72">
        <v>0</v>
      </c>
      <c r="M82" s="50"/>
      <c r="N82" s="215"/>
    </row>
    <row r="83" spans="1:14" ht="12.75">
      <c r="A83" s="314" t="s">
        <v>45</v>
      </c>
      <c r="B83" s="316" t="s">
        <v>53</v>
      </c>
      <c r="C83" s="303" t="s">
        <v>50</v>
      </c>
      <c r="D83" s="318"/>
      <c r="E83" s="318"/>
      <c r="F83" s="318"/>
      <c r="G83" s="318"/>
      <c r="H83" s="318"/>
      <c r="I83" s="318"/>
      <c r="J83" s="319"/>
      <c r="K83" s="319"/>
      <c r="L83" s="72">
        <v>0</v>
      </c>
      <c r="M83" s="46"/>
      <c r="N83" s="212"/>
    </row>
    <row r="84" spans="1:14" ht="12.75">
      <c r="A84" s="315"/>
      <c r="B84" s="317"/>
      <c r="C84" s="320" t="s">
        <v>31</v>
      </c>
      <c r="D84" s="321"/>
      <c r="E84" s="321"/>
      <c r="F84" s="321"/>
      <c r="G84" s="321"/>
      <c r="H84" s="321"/>
      <c r="I84" s="321"/>
      <c r="J84" s="322"/>
      <c r="K84" s="322"/>
      <c r="L84" s="72">
        <v>0</v>
      </c>
      <c r="M84" s="46"/>
      <c r="N84" s="212"/>
    </row>
    <row r="85" spans="1:14" ht="12.75">
      <c r="A85" s="193"/>
      <c r="B85" s="106"/>
      <c r="C85" s="107"/>
      <c r="D85" s="108"/>
      <c r="E85" s="108"/>
      <c r="F85" s="108"/>
      <c r="G85" s="108"/>
      <c r="H85" s="108"/>
      <c r="I85" s="108"/>
      <c r="J85" s="109"/>
      <c r="K85" s="109"/>
      <c r="L85" s="104"/>
      <c r="M85" s="46"/>
      <c r="N85" s="212"/>
    </row>
    <row r="86" spans="1:14" ht="15.75">
      <c r="A86" s="210" t="s">
        <v>4</v>
      </c>
      <c r="B86" s="102"/>
      <c r="C86" s="102"/>
      <c r="D86" s="102"/>
      <c r="E86" s="110"/>
      <c r="F86" s="24"/>
      <c r="G86" s="24"/>
      <c r="H86" s="24"/>
      <c r="I86" s="24"/>
      <c r="J86" s="24"/>
      <c r="K86" s="24"/>
      <c r="L86" s="50"/>
      <c r="M86" s="50"/>
      <c r="N86" s="208">
        <f>SUM(L87:L89)</f>
        <v>0</v>
      </c>
    </row>
    <row r="87" spans="1:14" ht="12.75">
      <c r="A87" s="211" t="s">
        <v>43</v>
      </c>
      <c r="B87" s="301" t="s">
        <v>77</v>
      </c>
      <c r="C87" s="302"/>
      <c r="D87" s="302"/>
      <c r="E87" s="302"/>
      <c r="F87" s="302"/>
      <c r="G87" s="302"/>
      <c r="H87" s="302"/>
      <c r="I87" s="302"/>
      <c r="J87" s="302"/>
      <c r="K87" s="302"/>
      <c r="L87" s="72">
        <v>0</v>
      </c>
      <c r="M87" s="50"/>
      <c r="N87" s="215"/>
    </row>
    <row r="88" spans="1:14" ht="12.75">
      <c r="A88" s="216" t="s">
        <v>44</v>
      </c>
      <c r="B88" s="303" t="s">
        <v>28</v>
      </c>
      <c r="C88" s="304"/>
      <c r="D88" s="304"/>
      <c r="E88" s="304"/>
      <c r="F88" s="304"/>
      <c r="G88" s="304"/>
      <c r="H88" s="304"/>
      <c r="I88" s="304"/>
      <c r="J88" s="304"/>
      <c r="K88" s="304"/>
      <c r="L88" s="72">
        <v>0</v>
      </c>
      <c r="M88" s="46"/>
      <c r="N88" s="212"/>
    </row>
    <row r="89" spans="1:14" ht="12.75">
      <c r="A89" s="216" t="s">
        <v>45</v>
      </c>
      <c r="B89" s="305" t="s">
        <v>27</v>
      </c>
      <c r="C89" s="304"/>
      <c r="D89" s="304"/>
      <c r="E89" s="304"/>
      <c r="F89" s="304"/>
      <c r="G89" s="304"/>
      <c r="H89" s="304"/>
      <c r="I89" s="304"/>
      <c r="J89" s="304"/>
      <c r="K89" s="304"/>
      <c r="L89" s="72">
        <v>0</v>
      </c>
      <c r="M89" s="46"/>
      <c r="N89" s="212"/>
    </row>
    <row r="90" spans="1:14" ht="18">
      <c r="A90" s="306" t="s">
        <v>71</v>
      </c>
      <c r="B90" s="307"/>
      <c r="C90" s="307"/>
      <c r="D90" s="307"/>
      <c r="E90" s="307"/>
      <c r="F90" s="307"/>
      <c r="G90" s="307"/>
      <c r="H90" s="307"/>
      <c r="I90" s="307"/>
      <c r="J90" s="111"/>
      <c r="K90" s="111"/>
      <c r="L90" s="112"/>
      <c r="M90" s="113"/>
      <c r="N90" s="208">
        <f>SUM(N22+N33+N53+N58+N67+N72+N80+N86)</f>
        <v>0</v>
      </c>
    </row>
    <row r="91" spans="1:14" ht="18">
      <c r="A91" s="217"/>
      <c r="B91" s="114"/>
      <c r="C91" s="114"/>
      <c r="D91" s="114"/>
      <c r="E91" s="115"/>
      <c r="F91" s="116"/>
      <c r="G91" s="111"/>
      <c r="H91" s="111"/>
      <c r="I91" s="111"/>
      <c r="J91" s="111"/>
      <c r="K91" s="111"/>
      <c r="L91" s="112"/>
      <c r="M91" s="113"/>
      <c r="N91" s="208"/>
    </row>
    <row r="92" spans="1:14" ht="20.25">
      <c r="A92" s="218" t="s">
        <v>85</v>
      </c>
      <c r="B92" s="117"/>
      <c r="C92" s="117"/>
      <c r="D92" s="118"/>
      <c r="E92" s="44"/>
      <c r="F92" s="24"/>
      <c r="G92" s="24"/>
      <c r="H92" s="24"/>
      <c r="I92" s="24"/>
      <c r="J92" s="24"/>
      <c r="K92" s="24"/>
      <c r="L92" s="24"/>
      <c r="M92" s="119"/>
      <c r="N92" s="219">
        <f>SUM(M93,M95)</f>
        <v>0</v>
      </c>
    </row>
    <row r="93" spans="1:14" ht="15">
      <c r="A93" s="325" t="s">
        <v>72</v>
      </c>
      <c r="B93" s="326"/>
      <c r="C93" s="326"/>
      <c r="D93" s="326"/>
      <c r="E93" s="326"/>
      <c r="F93" s="120"/>
      <c r="G93" s="24" t="s">
        <v>73</v>
      </c>
      <c r="H93" s="24"/>
      <c r="I93" s="24"/>
      <c r="J93" s="121">
        <f>N90</f>
        <v>0</v>
      </c>
      <c r="K93" s="24"/>
      <c r="L93" s="24"/>
      <c r="M93" s="122">
        <f>PRODUCT(J93,F93)</f>
        <v>0</v>
      </c>
      <c r="N93" s="220"/>
    </row>
    <row r="94" spans="1:14" ht="12.75">
      <c r="A94" s="221"/>
      <c r="B94" s="123"/>
      <c r="C94" s="123"/>
      <c r="D94" s="123"/>
      <c r="E94" s="124"/>
      <c r="F94" s="24"/>
      <c r="G94" s="24"/>
      <c r="H94" s="24"/>
      <c r="I94" s="21"/>
      <c r="J94" s="121"/>
      <c r="K94" s="24"/>
      <c r="L94" s="24"/>
      <c r="M94" s="122"/>
      <c r="N94" s="220"/>
    </row>
    <row r="95" spans="1:14" ht="15">
      <c r="A95" s="325" t="s">
        <v>74</v>
      </c>
      <c r="B95" s="326"/>
      <c r="C95" s="326"/>
      <c r="D95" s="326"/>
      <c r="E95" s="326"/>
      <c r="F95" s="120">
        <v>0.11</v>
      </c>
      <c r="G95" s="24" t="s">
        <v>75</v>
      </c>
      <c r="H95" s="24"/>
      <c r="I95" s="21"/>
      <c r="J95" s="125">
        <f>SUM(N90,M93)</f>
        <v>0</v>
      </c>
      <c r="K95" s="24"/>
      <c r="L95" s="24"/>
      <c r="M95" s="122">
        <f>(J95*F95)</f>
        <v>0</v>
      </c>
      <c r="N95" s="189"/>
    </row>
    <row r="96" spans="1:14" ht="18">
      <c r="A96" s="217"/>
      <c r="B96" s="114"/>
      <c r="C96" s="114"/>
      <c r="D96" s="114"/>
      <c r="E96" s="115"/>
      <c r="F96" s="116"/>
      <c r="G96" s="111"/>
      <c r="H96" s="111"/>
      <c r="I96" s="111"/>
      <c r="J96" s="111"/>
      <c r="K96" s="111"/>
      <c r="L96" s="112"/>
      <c r="M96" s="113"/>
      <c r="N96" s="208"/>
    </row>
    <row r="97" spans="1:14" ht="20.25">
      <c r="A97" s="327" t="s">
        <v>78</v>
      </c>
      <c r="B97" s="328"/>
      <c r="C97" s="328"/>
      <c r="D97" s="328"/>
      <c r="E97" s="328"/>
      <c r="F97" s="328"/>
      <c r="G97" s="328"/>
      <c r="H97" s="126"/>
      <c r="I97" s="126"/>
      <c r="J97" s="126"/>
      <c r="K97" s="126"/>
      <c r="L97" s="126"/>
      <c r="M97" s="127"/>
      <c r="N97" s="222">
        <f>SUM(N90,N92)</f>
        <v>0</v>
      </c>
    </row>
    <row r="98" spans="1:14" ht="15.75">
      <c r="A98" s="223"/>
      <c r="B98" s="128"/>
      <c r="C98" s="128"/>
      <c r="D98" s="128"/>
      <c r="E98" s="129"/>
      <c r="F98" s="128"/>
      <c r="G98" s="128"/>
      <c r="H98" s="128"/>
      <c r="I98" s="128"/>
      <c r="J98" s="128"/>
      <c r="K98" s="128"/>
      <c r="L98" s="128"/>
      <c r="M98" s="119"/>
      <c r="N98" s="224"/>
    </row>
    <row r="99" spans="1:14" ht="16.5" thickBot="1">
      <c r="A99" s="223"/>
      <c r="B99" s="128"/>
      <c r="C99" s="128"/>
      <c r="D99" s="128"/>
      <c r="E99" s="129"/>
      <c r="F99" s="128"/>
      <c r="G99" s="128"/>
      <c r="H99" s="128"/>
      <c r="I99" s="128"/>
      <c r="J99" s="128"/>
      <c r="K99" s="128"/>
      <c r="L99" s="128"/>
      <c r="M99" s="119"/>
      <c r="N99" s="224"/>
    </row>
    <row r="100" spans="1:14" ht="15" customHeight="1">
      <c r="A100" s="308" t="s">
        <v>88</v>
      </c>
      <c r="B100" s="309"/>
      <c r="C100" s="309"/>
      <c r="D100" s="309"/>
      <c r="E100" s="309"/>
      <c r="F100" s="309"/>
      <c r="G100" s="309"/>
      <c r="H100" s="309"/>
      <c r="I100" s="311" t="e">
        <f>PRODUCT(L100,1/N108)</f>
        <v>#DIV/0!</v>
      </c>
      <c r="J100" s="128"/>
      <c r="K100" s="128"/>
      <c r="L100" s="329">
        <f>SUM(N108,-N97)</f>
        <v>0</v>
      </c>
      <c r="M100" s="119"/>
      <c r="N100" s="247"/>
    </row>
    <row r="101" spans="1:14" ht="15" customHeight="1">
      <c r="A101" s="310"/>
      <c r="B101" s="309"/>
      <c r="C101" s="309"/>
      <c r="D101" s="309"/>
      <c r="E101" s="309"/>
      <c r="F101" s="309"/>
      <c r="G101" s="309"/>
      <c r="H101" s="309"/>
      <c r="I101" s="312"/>
      <c r="J101" s="128"/>
      <c r="K101" s="128"/>
      <c r="L101" s="329"/>
      <c r="M101" s="119"/>
      <c r="N101" s="247"/>
    </row>
    <row r="102" spans="1:14" ht="16.5" customHeight="1" thickBot="1">
      <c r="A102" s="310"/>
      <c r="B102" s="309"/>
      <c r="C102" s="309"/>
      <c r="D102" s="309"/>
      <c r="E102" s="309"/>
      <c r="F102" s="309"/>
      <c r="G102" s="309"/>
      <c r="H102" s="309"/>
      <c r="I102" s="313"/>
      <c r="J102" s="128"/>
      <c r="K102" s="128"/>
      <c r="L102" s="329"/>
      <c r="M102" s="119"/>
      <c r="N102" s="247"/>
    </row>
    <row r="103" spans="1:14" ht="16.5" thickBot="1">
      <c r="A103" s="223"/>
      <c r="B103" s="128"/>
      <c r="C103" s="128"/>
      <c r="D103" s="128"/>
      <c r="E103" s="129"/>
      <c r="F103" s="128"/>
      <c r="G103" s="128"/>
      <c r="H103" s="128"/>
      <c r="I103" s="128"/>
      <c r="J103" s="128"/>
      <c r="K103" s="128"/>
      <c r="L103" s="128"/>
      <c r="M103" s="119"/>
      <c r="N103" s="224"/>
    </row>
    <row r="104" spans="1:14" ht="21" thickBot="1">
      <c r="A104" s="225" t="s">
        <v>116</v>
      </c>
      <c r="B104" s="174"/>
      <c r="C104" s="174"/>
      <c r="D104" s="174"/>
      <c r="E104" s="175"/>
      <c r="F104" s="176"/>
      <c r="G104" s="177"/>
      <c r="H104" s="133"/>
      <c r="I104" s="178" t="e">
        <f>N97/C9</f>
        <v>#DIV/0!</v>
      </c>
      <c r="J104" s="128"/>
      <c r="K104" s="128"/>
      <c r="L104" s="128"/>
      <c r="M104" s="119"/>
      <c r="N104" s="224"/>
    </row>
    <row r="105" spans="1:14" ht="15.75">
      <c r="A105" s="223"/>
      <c r="B105" s="128"/>
      <c r="C105" s="128"/>
      <c r="D105" s="128"/>
      <c r="E105" s="129"/>
      <c r="F105" s="128"/>
      <c r="G105" s="128"/>
      <c r="H105" s="128"/>
      <c r="I105" s="128"/>
      <c r="J105" s="128"/>
      <c r="K105" s="128"/>
      <c r="L105" s="128"/>
      <c r="M105" s="119"/>
      <c r="N105" s="224"/>
    </row>
    <row r="106" spans="1:14" ht="15.75">
      <c r="A106" s="223"/>
      <c r="B106" s="128"/>
      <c r="C106" s="128"/>
      <c r="D106" s="128"/>
      <c r="E106" s="129"/>
      <c r="F106" s="128"/>
      <c r="G106" s="128"/>
      <c r="H106" s="128"/>
      <c r="I106" s="128"/>
      <c r="J106" s="128"/>
      <c r="K106" s="128"/>
      <c r="L106" s="128"/>
      <c r="M106" s="119"/>
      <c r="N106" s="224"/>
    </row>
    <row r="107" spans="1:14" ht="20.25">
      <c r="A107" s="226" t="s">
        <v>112</v>
      </c>
      <c r="B107" s="150"/>
      <c r="C107" s="150"/>
      <c r="D107" s="151"/>
      <c r="E107" s="152"/>
      <c r="F107" s="151"/>
      <c r="G107" s="21"/>
      <c r="H107" s="21"/>
      <c r="I107" s="21"/>
      <c r="J107" s="153"/>
      <c r="K107" s="153"/>
      <c r="L107" s="154"/>
      <c r="M107" s="155"/>
      <c r="N107" s="227"/>
    </row>
    <row r="108" spans="1:14" ht="18">
      <c r="A108" s="228"/>
      <c r="B108" s="156" t="s">
        <v>113</v>
      </c>
      <c r="C108" s="157"/>
      <c r="D108" s="157"/>
      <c r="E108" s="158"/>
      <c r="F108" s="159"/>
      <c r="G108" s="160"/>
      <c r="H108" s="160"/>
      <c r="I108" s="160"/>
      <c r="J108" s="160"/>
      <c r="K108" s="160"/>
      <c r="L108" s="161"/>
      <c r="M108" s="162"/>
      <c r="N108" s="229">
        <f>(D15*D16)+(F15*F16)+(H15*H16)+(J15*J16)+(N15*N16)+(L15*L16)</f>
        <v>0</v>
      </c>
    </row>
    <row r="109" spans="1:14" ht="18">
      <c r="A109" s="230"/>
      <c r="B109" s="163" t="s">
        <v>120</v>
      </c>
      <c r="C109" s="102"/>
      <c r="D109" s="102"/>
      <c r="E109" s="164"/>
      <c r="F109" s="165"/>
      <c r="G109" s="166"/>
      <c r="H109" s="166"/>
      <c r="I109" s="166"/>
      <c r="J109" s="166"/>
      <c r="K109" s="166"/>
      <c r="L109" s="167"/>
      <c r="M109" s="168"/>
      <c r="N109" s="219">
        <f>N97</f>
        <v>0</v>
      </c>
    </row>
    <row r="110" spans="1:14" ht="18.75" thickBot="1">
      <c r="A110" s="230"/>
      <c r="B110" s="163" t="s">
        <v>114</v>
      </c>
      <c r="C110" s="102"/>
      <c r="D110" s="102"/>
      <c r="E110" s="164"/>
      <c r="F110" s="151"/>
      <c r="G110" s="153"/>
      <c r="H110" s="153"/>
      <c r="I110" s="153"/>
      <c r="J110" s="153"/>
      <c r="K110" s="153"/>
      <c r="L110" s="154"/>
      <c r="M110" s="155"/>
      <c r="N110" s="219">
        <f>SUM(N108,-N109)</f>
        <v>0</v>
      </c>
    </row>
    <row r="111" spans="1:14" ht="18" customHeight="1" thickBot="1">
      <c r="A111" s="230"/>
      <c r="B111" s="163" t="s">
        <v>127</v>
      </c>
      <c r="C111" s="102"/>
      <c r="D111" s="102"/>
      <c r="E111" s="164"/>
      <c r="F111" s="151"/>
      <c r="G111" s="153"/>
      <c r="H111" s="153"/>
      <c r="I111" s="153"/>
      <c r="J111" s="153"/>
      <c r="K111" s="153"/>
      <c r="L111" s="265">
        <v>0</v>
      </c>
      <c r="M111" s="155"/>
      <c r="N111" s="219"/>
    </row>
    <row r="112" spans="1:14" ht="18" customHeight="1">
      <c r="A112" s="230"/>
      <c r="B112" s="330" t="s">
        <v>115</v>
      </c>
      <c r="C112" s="330"/>
      <c r="D112" s="330"/>
      <c r="E112" s="330"/>
      <c r="F112" s="330"/>
      <c r="G112" s="169"/>
      <c r="H112" s="170"/>
      <c r="I112" s="24"/>
      <c r="J112" s="24"/>
      <c r="K112" s="24"/>
      <c r="L112" s="323">
        <f>(N110-L111)/2</f>
        <v>0</v>
      </c>
      <c r="M112" s="155"/>
      <c r="N112" s="219"/>
    </row>
    <row r="113" spans="1:14" ht="18.75" thickBot="1">
      <c r="A113" s="230"/>
      <c r="B113" s="330"/>
      <c r="C113" s="330"/>
      <c r="D113" s="330"/>
      <c r="E113" s="330"/>
      <c r="F113" s="330"/>
      <c r="G113" s="24"/>
      <c r="H113" s="24"/>
      <c r="I113" s="24"/>
      <c r="J113" s="24"/>
      <c r="K113" s="24"/>
      <c r="L113" s="324"/>
      <c r="M113" s="155"/>
      <c r="N113" s="227"/>
    </row>
    <row r="114" spans="1:14" ht="18.75" thickBot="1">
      <c r="A114" s="230"/>
      <c r="B114" s="441" t="s">
        <v>119</v>
      </c>
      <c r="C114" s="441"/>
      <c r="D114" s="441"/>
      <c r="E114" s="441"/>
      <c r="F114" s="441"/>
      <c r="G114" s="169"/>
      <c r="H114" s="24"/>
      <c r="I114" s="24"/>
      <c r="J114" s="153"/>
      <c r="K114" s="153"/>
      <c r="L114" s="171">
        <f>(N110-L111)/2</f>
        <v>0</v>
      </c>
      <c r="M114" s="155"/>
      <c r="N114" s="227"/>
    </row>
    <row r="115" spans="1:14" ht="15.75">
      <c r="A115" s="231"/>
      <c r="B115" s="172"/>
      <c r="C115" s="172"/>
      <c r="D115" s="172"/>
      <c r="E115" s="172"/>
      <c r="F115" s="172"/>
      <c r="G115" s="134"/>
      <c r="H115" s="134"/>
      <c r="I115" s="134"/>
      <c r="J115" s="134"/>
      <c r="K115" s="134"/>
      <c r="L115" s="134"/>
      <c r="M115" s="173"/>
      <c r="N115" s="232"/>
    </row>
    <row r="116" spans="1:14" ht="15.75">
      <c r="A116" s="233"/>
      <c r="B116" s="130"/>
      <c r="C116" s="130"/>
      <c r="D116" s="131"/>
      <c r="E116" s="69"/>
      <c r="F116" s="54"/>
      <c r="G116" s="132"/>
      <c r="H116" s="54"/>
      <c r="I116" s="54"/>
      <c r="J116" s="24"/>
      <c r="K116" s="24"/>
      <c r="L116" s="24"/>
      <c r="M116" s="132"/>
      <c r="N116" s="189"/>
    </row>
    <row r="117" spans="1:14" ht="20.25">
      <c r="A117" s="234"/>
      <c r="B117" s="24"/>
      <c r="C117" s="24"/>
      <c r="D117" s="24"/>
      <c r="E117" s="44"/>
      <c r="F117" s="24"/>
      <c r="G117" s="24"/>
      <c r="H117" s="24"/>
      <c r="I117" s="24"/>
      <c r="J117" s="24"/>
      <c r="K117" s="24"/>
      <c r="L117" s="24"/>
      <c r="M117" s="50"/>
      <c r="N117" s="235"/>
    </row>
    <row r="118" spans="1:14" ht="15.75">
      <c r="A118" s="415" t="s">
        <v>32</v>
      </c>
      <c r="B118" s="416"/>
      <c r="C118" s="417" t="s">
        <v>90</v>
      </c>
      <c r="D118" s="417"/>
      <c r="E118" s="24"/>
      <c r="F118" s="24"/>
      <c r="G118" s="24"/>
      <c r="H118" s="24"/>
      <c r="I118" s="24"/>
      <c r="J118" s="24"/>
      <c r="K118" s="24"/>
      <c r="L118" s="50"/>
      <c r="M118" s="135"/>
      <c r="N118" s="235"/>
    </row>
    <row r="119" spans="1:14" ht="12.75">
      <c r="A119" s="418"/>
      <c r="B119" s="277"/>
      <c r="C119" s="277"/>
      <c r="D119" s="54"/>
      <c r="E119" s="44"/>
      <c r="F119" s="24"/>
      <c r="G119" s="24"/>
      <c r="H119" s="24"/>
      <c r="I119" s="24"/>
      <c r="J119" s="24"/>
      <c r="K119" s="24"/>
      <c r="L119" s="24"/>
      <c r="M119" s="50"/>
      <c r="N119" s="189"/>
    </row>
    <row r="120" spans="1:14" ht="12.75">
      <c r="A120" s="214"/>
      <c r="B120" s="54"/>
      <c r="C120" s="54"/>
      <c r="D120" s="54"/>
      <c r="E120" s="44"/>
      <c r="F120" s="24"/>
      <c r="G120" s="24"/>
      <c r="H120" s="24"/>
      <c r="I120" s="24"/>
      <c r="J120" s="24"/>
      <c r="K120" s="24"/>
      <c r="L120" s="24"/>
      <c r="M120" s="50"/>
      <c r="N120" s="189"/>
    </row>
    <row r="121" spans="1:14" ht="12.75">
      <c r="A121" s="193"/>
      <c r="B121" s="24"/>
      <c r="C121" s="24"/>
      <c r="D121" s="292" t="s">
        <v>131</v>
      </c>
      <c r="E121" s="433"/>
      <c r="F121" s="433"/>
      <c r="G121" s="24"/>
      <c r="H121" s="24"/>
      <c r="I121" s="24"/>
      <c r="J121" s="292" t="s">
        <v>132</v>
      </c>
      <c r="K121" s="292"/>
      <c r="L121" s="292"/>
      <c r="M121" s="50"/>
      <c r="N121" s="189"/>
    </row>
    <row r="122" spans="1:14" ht="12.75">
      <c r="A122" s="193"/>
      <c r="B122" s="24"/>
      <c r="C122" s="292" t="s">
        <v>89</v>
      </c>
      <c r="D122" s="292"/>
      <c r="E122" s="296"/>
      <c r="F122" s="296"/>
      <c r="G122" s="296"/>
      <c r="H122" s="24"/>
      <c r="I122" s="24"/>
      <c r="J122" s="292" t="s">
        <v>7</v>
      </c>
      <c r="K122" s="296"/>
      <c r="L122" s="296"/>
      <c r="M122" s="50"/>
      <c r="N122" s="189"/>
    </row>
    <row r="123" spans="1:14" ht="12.75">
      <c r="A123" s="193"/>
      <c r="B123" s="24"/>
      <c r="C123" s="24"/>
      <c r="D123" s="24"/>
      <c r="E123" s="44"/>
      <c r="F123" s="24"/>
      <c r="G123" s="24"/>
      <c r="H123" s="24"/>
      <c r="I123" s="24"/>
      <c r="J123" s="24"/>
      <c r="K123" s="24"/>
      <c r="L123" s="24"/>
      <c r="M123" s="50"/>
      <c r="N123" s="189"/>
    </row>
    <row r="124" spans="1:14" ht="12.75">
      <c r="A124" s="193"/>
      <c r="B124" s="24"/>
      <c r="C124" s="24"/>
      <c r="D124" s="24"/>
      <c r="E124" s="44"/>
      <c r="F124" s="24"/>
      <c r="G124" s="24"/>
      <c r="H124" s="24"/>
      <c r="I124" s="24"/>
      <c r="J124" s="24"/>
      <c r="K124" s="24"/>
      <c r="L124" s="24"/>
      <c r="M124" s="50"/>
      <c r="N124" s="189"/>
    </row>
    <row r="125" spans="1:14" ht="12.75">
      <c r="A125" s="193"/>
      <c r="B125" s="24"/>
      <c r="C125" s="292"/>
      <c r="D125" s="292"/>
      <c r="E125" s="292"/>
      <c r="F125" s="292"/>
      <c r="G125" s="292"/>
      <c r="H125" s="24"/>
      <c r="I125" s="24"/>
      <c r="J125" s="24"/>
      <c r="K125" s="24"/>
      <c r="L125" s="24"/>
      <c r="M125" s="50"/>
      <c r="N125" s="189"/>
    </row>
    <row r="126" spans="1:14" ht="12.75">
      <c r="A126" s="193"/>
      <c r="B126" s="24"/>
      <c r="C126" s="292"/>
      <c r="D126" s="292"/>
      <c r="E126" s="292"/>
      <c r="F126" s="292"/>
      <c r="G126" s="292"/>
      <c r="H126" s="24"/>
      <c r="I126" s="24"/>
      <c r="J126" s="24"/>
      <c r="K126" s="24"/>
      <c r="L126" s="24"/>
      <c r="M126" s="50"/>
      <c r="N126" s="189"/>
    </row>
    <row r="127" spans="1:14" ht="12.75">
      <c r="A127" s="193"/>
      <c r="B127" s="24"/>
      <c r="C127" s="293" t="s">
        <v>56</v>
      </c>
      <c r="D127" s="293"/>
      <c r="E127" s="294"/>
      <c r="F127" s="294"/>
      <c r="G127" s="294"/>
      <c r="H127" s="24"/>
      <c r="I127" s="293" t="s">
        <v>57</v>
      </c>
      <c r="J127" s="295"/>
      <c r="K127" s="295"/>
      <c r="L127" s="295"/>
      <c r="M127" s="295"/>
      <c r="N127" s="189"/>
    </row>
    <row r="128" spans="1:14" ht="12.75">
      <c r="A128" s="193"/>
      <c r="B128" s="24"/>
      <c r="C128" s="24"/>
      <c r="D128" s="24"/>
      <c r="E128" s="44"/>
      <c r="F128" s="24"/>
      <c r="G128" s="24"/>
      <c r="H128" s="24"/>
      <c r="I128" s="24"/>
      <c r="J128" s="24"/>
      <c r="K128" s="24"/>
      <c r="L128" s="24"/>
      <c r="M128" s="50"/>
      <c r="N128" s="189"/>
    </row>
    <row r="129" spans="1:14" ht="12.75">
      <c r="A129" s="193"/>
      <c r="B129" s="24"/>
      <c r="C129" s="24"/>
      <c r="D129" s="24"/>
      <c r="E129" s="44"/>
      <c r="F129" s="24"/>
      <c r="G129" s="24"/>
      <c r="H129" s="24"/>
      <c r="I129" s="24"/>
      <c r="J129" s="24"/>
      <c r="K129" s="24"/>
      <c r="L129" s="24"/>
      <c r="M129" s="50"/>
      <c r="N129" s="189"/>
    </row>
    <row r="130" spans="1:14" ht="12.75">
      <c r="A130" s="193"/>
      <c r="B130" s="24"/>
      <c r="C130" s="24"/>
      <c r="D130" s="292" t="s">
        <v>133</v>
      </c>
      <c r="E130" s="433"/>
      <c r="F130" s="433"/>
      <c r="G130" s="24"/>
      <c r="H130" s="24"/>
      <c r="I130" s="292" t="s">
        <v>134</v>
      </c>
      <c r="J130" s="433"/>
      <c r="K130" s="433"/>
      <c r="L130" s="433"/>
      <c r="M130" s="433"/>
      <c r="N130" s="434"/>
    </row>
    <row r="131" spans="1:14" ht="15.75">
      <c r="A131" s="193"/>
      <c r="B131" s="24"/>
      <c r="C131" s="292" t="s">
        <v>8</v>
      </c>
      <c r="D131" s="292"/>
      <c r="E131" s="296"/>
      <c r="F131" s="296"/>
      <c r="G131" s="296"/>
      <c r="H131" s="24"/>
      <c r="I131" s="24"/>
      <c r="J131" s="292" t="s">
        <v>9</v>
      </c>
      <c r="K131" s="296"/>
      <c r="L131" s="296"/>
      <c r="M131" s="50"/>
      <c r="N131" s="236"/>
    </row>
    <row r="132" spans="1:14" ht="12.75">
      <c r="A132" s="193"/>
      <c r="B132" s="24"/>
      <c r="C132" s="24"/>
      <c r="D132" s="24"/>
      <c r="E132" s="44"/>
      <c r="F132" s="24"/>
      <c r="G132" s="24"/>
      <c r="H132" s="24"/>
      <c r="I132" s="24"/>
      <c r="J132" s="24"/>
      <c r="K132" s="24"/>
      <c r="L132" s="24"/>
      <c r="M132" s="50"/>
      <c r="N132" s="189"/>
    </row>
    <row r="133" spans="1:14" ht="12.75">
      <c r="A133" s="193"/>
      <c r="B133" s="24"/>
      <c r="C133" s="24"/>
      <c r="D133" s="24"/>
      <c r="E133" s="44"/>
      <c r="F133" s="24"/>
      <c r="G133" s="24"/>
      <c r="H133" s="24"/>
      <c r="I133" s="24"/>
      <c r="J133" s="24"/>
      <c r="K133" s="24"/>
      <c r="L133" s="24"/>
      <c r="M133" s="50"/>
      <c r="N133" s="189"/>
    </row>
    <row r="134" spans="1:14" ht="12.75">
      <c r="A134" s="193"/>
      <c r="B134" s="24"/>
      <c r="C134" s="24"/>
      <c r="D134" s="24"/>
      <c r="E134" s="44"/>
      <c r="F134" s="24"/>
      <c r="G134" s="24"/>
      <c r="H134" s="24"/>
      <c r="I134" s="24"/>
      <c r="J134" s="24"/>
      <c r="K134" s="24"/>
      <c r="L134" s="24"/>
      <c r="M134" s="50"/>
      <c r="N134" s="189"/>
    </row>
    <row r="135" spans="1:14" ht="12.75">
      <c r="A135" s="193"/>
      <c r="B135" s="24"/>
      <c r="C135" s="24"/>
      <c r="D135" s="24"/>
      <c r="E135" s="44"/>
      <c r="F135" s="24"/>
      <c r="G135" s="24"/>
      <c r="H135" s="24"/>
      <c r="I135" s="24"/>
      <c r="J135" s="24"/>
      <c r="K135" s="24"/>
      <c r="L135" s="24"/>
      <c r="M135" s="50"/>
      <c r="N135" s="189"/>
    </row>
    <row r="136" spans="1:14" ht="12.75">
      <c r="A136" s="193"/>
      <c r="B136" s="24"/>
      <c r="C136" s="24"/>
      <c r="D136" s="24"/>
      <c r="E136" s="44"/>
      <c r="F136" s="24"/>
      <c r="G136" s="24"/>
      <c r="H136" s="24"/>
      <c r="I136" s="24"/>
      <c r="J136" s="24"/>
      <c r="K136" s="24"/>
      <c r="L136" s="24"/>
      <c r="M136" s="50"/>
      <c r="N136" s="189"/>
    </row>
    <row r="137" spans="1:14" ht="12.75">
      <c r="A137" s="193"/>
      <c r="B137" s="24"/>
      <c r="C137" s="293" t="s">
        <v>38</v>
      </c>
      <c r="D137" s="293"/>
      <c r="E137" s="294"/>
      <c r="F137" s="294"/>
      <c r="G137" s="294"/>
      <c r="H137" s="24"/>
      <c r="I137" s="293" t="s">
        <v>57</v>
      </c>
      <c r="J137" s="295"/>
      <c r="K137" s="295"/>
      <c r="L137" s="295"/>
      <c r="M137" s="295"/>
      <c r="N137" s="189"/>
    </row>
    <row r="138" spans="1:14" ht="12.75">
      <c r="A138" s="193"/>
      <c r="B138" s="24"/>
      <c r="C138" s="51"/>
      <c r="D138" s="51"/>
      <c r="E138" s="54"/>
      <c r="F138" s="54"/>
      <c r="G138" s="54"/>
      <c r="H138" s="24"/>
      <c r="I138" s="24"/>
      <c r="J138" s="24"/>
      <c r="K138" s="51"/>
      <c r="L138" s="54"/>
      <c r="M138" s="54"/>
      <c r="N138" s="189"/>
    </row>
    <row r="139" spans="1:14" ht="12.75">
      <c r="A139" s="193"/>
      <c r="B139" s="24"/>
      <c r="C139" s="51"/>
      <c r="D139" s="51"/>
      <c r="E139" s="54"/>
      <c r="F139" s="54"/>
      <c r="G139" s="54"/>
      <c r="H139" s="24"/>
      <c r="I139" s="24"/>
      <c r="J139" s="24"/>
      <c r="K139" s="51"/>
      <c r="L139" s="54"/>
      <c r="M139" s="54"/>
      <c r="N139" s="189"/>
    </row>
    <row r="140" spans="1:14" ht="12.75">
      <c r="A140" s="193"/>
      <c r="B140" s="24"/>
      <c r="C140" s="51"/>
      <c r="D140" s="51"/>
      <c r="E140" s="54"/>
      <c r="F140" s="54"/>
      <c r="G140" s="54"/>
      <c r="H140" s="24"/>
      <c r="I140" s="24"/>
      <c r="J140" s="24"/>
      <c r="K140" s="51"/>
      <c r="L140" s="54"/>
      <c r="M140" s="54"/>
      <c r="N140" s="189"/>
    </row>
    <row r="141" spans="1:14" ht="12.75">
      <c r="A141" s="193"/>
      <c r="B141" s="24"/>
      <c r="C141" s="51"/>
      <c r="D141" s="51"/>
      <c r="E141" s="54"/>
      <c r="F141" s="54"/>
      <c r="G141" s="54"/>
      <c r="H141" s="24"/>
      <c r="I141" s="24"/>
      <c r="J141" s="24"/>
      <c r="K141" s="51"/>
      <c r="L141" s="54"/>
      <c r="M141" s="54"/>
      <c r="N141" s="189"/>
    </row>
    <row r="142" spans="1:14" ht="12.75">
      <c r="A142" s="193"/>
      <c r="B142" s="24"/>
      <c r="C142" s="51"/>
      <c r="D142" s="51"/>
      <c r="E142" s="54"/>
      <c r="F142" s="54"/>
      <c r="G142" s="54"/>
      <c r="H142" s="24"/>
      <c r="I142" s="24"/>
      <c r="J142" s="24"/>
      <c r="K142" s="51"/>
      <c r="L142" s="54"/>
      <c r="M142" s="54"/>
      <c r="N142" s="189"/>
    </row>
    <row r="143" spans="1:14" ht="24.75" customHeight="1">
      <c r="A143" s="297" t="s">
        <v>123</v>
      </c>
      <c r="B143" s="298"/>
      <c r="C143" s="298"/>
      <c r="D143" s="298"/>
      <c r="E143" s="298"/>
      <c r="F143" s="299"/>
      <c r="G143" s="299"/>
      <c r="H143" s="299"/>
      <c r="I143" s="299"/>
      <c r="J143" s="299"/>
      <c r="K143" s="299"/>
      <c r="L143" s="300"/>
      <c r="M143" s="54"/>
      <c r="N143" s="189"/>
    </row>
    <row r="144" spans="1:14" ht="12.75">
      <c r="A144" s="193"/>
      <c r="B144" s="24"/>
      <c r="C144" s="51"/>
      <c r="D144" s="51"/>
      <c r="E144" s="54"/>
      <c r="F144" s="54"/>
      <c r="G144" s="54"/>
      <c r="H144" s="24"/>
      <c r="I144" s="24"/>
      <c r="J144" s="24"/>
      <c r="K144" s="51"/>
      <c r="L144" s="54"/>
      <c r="M144" s="54"/>
      <c r="N144" s="189"/>
    </row>
    <row r="145" spans="1:14" ht="15.75" customHeight="1">
      <c r="A145" s="246"/>
      <c r="B145" s="237"/>
      <c r="C145" s="238"/>
      <c r="D145" s="238"/>
      <c r="E145" s="239"/>
      <c r="F145" s="239"/>
      <c r="G145" s="239"/>
      <c r="H145" s="237"/>
      <c r="I145" s="237"/>
      <c r="J145" s="237"/>
      <c r="K145" s="238"/>
      <c r="L145" s="239"/>
      <c r="M145" s="239"/>
      <c r="N145" s="240"/>
    </row>
    <row r="146" spans="1:14" ht="15.75">
      <c r="A146" s="248"/>
      <c r="B146" s="249"/>
      <c r="C146" s="249"/>
      <c r="D146" s="249"/>
      <c r="E146" s="250"/>
      <c r="F146" s="251"/>
      <c r="G146" s="251"/>
      <c r="H146" s="251"/>
      <c r="I146" s="251"/>
      <c r="J146" s="251"/>
      <c r="K146" s="251"/>
      <c r="L146" s="251"/>
      <c r="M146" s="252"/>
      <c r="N146" s="253"/>
    </row>
    <row r="147" spans="1:14" ht="18.75">
      <c r="A147" s="15"/>
      <c r="B147" s="13"/>
      <c r="C147" s="13"/>
      <c r="D147" s="13"/>
      <c r="E147" s="14"/>
      <c r="F147" s="3"/>
      <c r="G147" s="3"/>
      <c r="H147" s="3"/>
      <c r="I147" s="3"/>
      <c r="J147" s="3"/>
      <c r="K147" s="3"/>
      <c r="L147" s="3"/>
      <c r="M147" s="5"/>
      <c r="N147" s="2"/>
    </row>
    <row r="148" spans="1:14" ht="20.25">
      <c r="A148" s="16"/>
      <c r="B148" s="9"/>
      <c r="C148" s="9"/>
      <c r="D148" s="9"/>
      <c r="E148" s="10"/>
      <c r="F148" s="9"/>
      <c r="G148" s="9"/>
      <c r="H148" s="9"/>
      <c r="I148" s="9"/>
      <c r="J148" s="9"/>
      <c r="K148" s="9"/>
      <c r="L148" s="9"/>
      <c r="M148" s="290"/>
      <c r="N148" s="291"/>
    </row>
    <row r="149" spans="1:14" ht="15.75">
      <c r="A149" s="17"/>
      <c r="B149" s="3"/>
      <c r="C149" s="11"/>
      <c r="D149" s="3"/>
      <c r="E149" s="4"/>
      <c r="F149" s="3"/>
      <c r="G149" s="3"/>
      <c r="H149" s="3"/>
      <c r="I149" s="3"/>
      <c r="J149" s="3"/>
      <c r="K149" s="3"/>
      <c r="L149" s="3"/>
      <c r="M149" s="12"/>
      <c r="N149" s="18"/>
    </row>
    <row r="150" spans="1:14" ht="12.75">
      <c r="A150" s="2"/>
      <c r="B150" s="3"/>
      <c r="C150" s="3"/>
      <c r="D150" s="3"/>
      <c r="E150" s="4"/>
      <c r="F150" s="3"/>
      <c r="G150" s="3"/>
      <c r="H150" s="3"/>
      <c r="I150" s="3"/>
      <c r="J150" s="3"/>
      <c r="K150" s="3"/>
      <c r="L150" s="3"/>
      <c r="M150" s="5"/>
      <c r="N150" s="2"/>
    </row>
    <row r="151" spans="1:14" ht="12.75">
      <c r="A151" s="2"/>
      <c r="B151" s="3"/>
      <c r="C151" s="3"/>
      <c r="D151" s="3"/>
      <c r="E151" s="4"/>
      <c r="F151" s="3"/>
      <c r="G151" s="3"/>
      <c r="H151" s="3"/>
      <c r="I151" s="3"/>
      <c r="J151" s="3"/>
      <c r="K151" s="3"/>
      <c r="L151" s="3"/>
      <c r="M151" s="5"/>
      <c r="N151" s="2"/>
    </row>
    <row r="152" spans="1:14" ht="12.75">
      <c r="A152" s="2"/>
      <c r="B152" s="3"/>
      <c r="C152" s="3"/>
      <c r="D152" s="3"/>
      <c r="E152" s="4"/>
      <c r="F152" s="3"/>
      <c r="G152" s="3"/>
      <c r="H152" s="3"/>
      <c r="I152" s="3"/>
      <c r="J152" s="3"/>
      <c r="K152" s="3"/>
      <c r="L152" s="3"/>
      <c r="M152" s="5"/>
      <c r="N152" s="2"/>
    </row>
    <row r="153" spans="1:14" ht="12.75">
      <c r="A153" s="1"/>
      <c r="B153" s="6"/>
      <c r="C153" s="6"/>
      <c r="D153" s="6"/>
      <c r="E153" s="7"/>
      <c r="F153" s="6"/>
      <c r="G153" s="6"/>
      <c r="H153" s="6"/>
      <c r="I153" s="6"/>
      <c r="J153" s="6"/>
      <c r="K153" s="6"/>
      <c r="L153" s="6"/>
      <c r="M153" s="8"/>
      <c r="N153" s="1"/>
    </row>
    <row r="154" spans="1:14" ht="12.75">
      <c r="A154" s="1"/>
      <c r="B154" s="6"/>
      <c r="C154" s="6"/>
      <c r="D154" s="6"/>
      <c r="E154" s="7"/>
      <c r="F154" s="6"/>
      <c r="G154" s="6"/>
      <c r="H154" s="6"/>
      <c r="I154" s="6"/>
      <c r="J154" s="6"/>
      <c r="K154" s="6"/>
      <c r="L154" s="6"/>
      <c r="M154" s="8"/>
      <c r="N154" s="1"/>
    </row>
    <row r="155" spans="1:14" ht="12.75">
      <c r="A155" s="1"/>
      <c r="B155" s="6"/>
      <c r="C155" s="6"/>
      <c r="D155" s="6"/>
      <c r="E155" s="7"/>
      <c r="F155" s="6"/>
      <c r="G155" s="6"/>
      <c r="H155" s="6"/>
      <c r="I155" s="6"/>
      <c r="J155" s="6"/>
      <c r="K155" s="6"/>
      <c r="L155" s="6"/>
      <c r="M155" s="8"/>
      <c r="N155" s="1"/>
    </row>
    <row r="156" spans="1:14" ht="12.75">
      <c r="A156" s="1"/>
      <c r="B156" s="6"/>
      <c r="C156" s="6"/>
      <c r="D156" s="6"/>
      <c r="E156" s="7"/>
      <c r="F156" s="6"/>
      <c r="G156" s="6"/>
      <c r="H156" s="6"/>
      <c r="I156" s="6"/>
      <c r="J156" s="6"/>
      <c r="K156" s="6"/>
      <c r="L156" s="6"/>
      <c r="M156" s="8"/>
      <c r="N156" s="1"/>
    </row>
  </sheetData>
  <sheetProtection formatCells="0" formatColumns="0" formatRows="0" insertColumns="0" insertRows="0" insertHyperlinks="0" deleteColumns="0" deleteRows="0" sort="0" autoFilter="0" pivotTables="0"/>
  <mergeCells count="123">
    <mergeCell ref="B114:F114"/>
    <mergeCell ref="B30:D30"/>
    <mergeCell ref="G4:H4"/>
    <mergeCell ref="K7:L7"/>
    <mergeCell ref="A2:L2"/>
    <mergeCell ref="G5:J5"/>
    <mergeCell ref="D130:F130"/>
    <mergeCell ref="I130:N130"/>
    <mergeCell ref="H26:M27"/>
    <mergeCell ref="D121:F121"/>
    <mergeCell ref="J121:L121"/>
    <mergeCell ref="K8:L8"/>
    <mergeCell ref="A118:B118"/>
    <mergeCell ref="C118:D118"/>
    <mergeCell ref="A119:C119"/>
    <mergeCell ref="C122:G122"/>
    <mergeCell ref="J122:L122"/>
    <mergeCell ref="M1:N1"/>
    <mergeCell ref="M2:N8"/>
    <mergeCell ref="B3:F3"/>
    <mergeCell ref="G3:L3"/>
    <mergeCell ref="D4:F4"/>
    <mergeCell ref="A12:D12"/>
    <mergeCell ref="I9:I10"/>
    <mergeCell ref="J9:K10"/>
    <mergeCell ref="K13:L13"/>
    <mergeCell ref="A7:E8"/>
    <mergeCell ref="F7:I7"/>
    <mergeCell ref="J7:J8"/>
    <mergeCell ref="F8:I8"/>
    <mergeCell ref="B24:D25"/>
    <mergeCell ref="D5:F5"/>
    <mergeCell ref="L9:M9"/>
    <mergeCell ref="L10:M10"/>
    <mergeCell ref="A9:B10"/>
    <mergeCell ref="C9:C10"/>
    <mergeCell ref="D9:E9"/>
    <mergeCell ref="F9:F10"/>
    <mergeCell ref="D10:E10"/>
    <mergeCell ref="G9:H10"/>
    <mergeCell ref="M13:N14"/>
    <mergeCell ref="K14:L14"/>
    <mergeCell ref="A18:H18"/>
    <mergeCell ref="A13:B14"/>
    <mergeCell ref="E13:F13"/>
    <mergeCell ref="G13:H13"/>
    <mergeCell ref="C13:D13"/>
    <mergeCell ref="I13:J13"/>
    <mergeCell ref="E24:G24"/>
    <mergeCell ref="H24:J24"/>
    <mergeCell ref="K51:L51"/>
    <mergeCell ref="I48:I49"/>
    <mergeCell ref="K48:K49"/>
    <mergeCell ref="E34:H34"/>
    <mergeCell ref="A50:H50"/>
    <mergeCell ref="B39:D39"/>
    <mergeCell ref="B40:D40"/>
    <mergeCell ref="B41:D41"/>
    <mergeCell ref="M60:M61"/>
    <mergeCell ref="A61:H61"/>
    <mergeCell ref="A54:K54"/>
    <mergeCell ref="A59:K59"/>
    <mergeCell ref="A60:J60"/>
    <mergeCell ref="A55:E55"/>
    <mergeCell ref="B27:D27"/>
    <mergeCell ref="B28:D28"/>
    <mergeCell ref="B37:D38"/>
    <mergeCell ref="J34:L34"/>
    <mergeCell ref="A80:C80"/>
    <mergeCell ref="E37:G37"/>
    <mergeCell ref="H36:L36"/>
    <mergeCell ref="B75:K75"/>
    <mergeCell ref="A51:I51"/>
    <mergeCell ref="A68:F68"/>
    <mergeCell ref="B43:D43"/>
    <mergeCell ref="H43:I43"/>
    <mergeCell ref="A69:H69"/>
    <mergeCell ref="A70:H70"/>
    <mergeCell ref="B73:K73"/>
    <mergeCell ref="B76:K76"/>
    <mergeCell ref="B74:K74"/>
    <mergeCell ref="K65:L65"/>
    <mergeCell ref="A77:A78"/>
    <mergeCell ref="B77:B78"/>
    <mergeCell ref="C77:K77"/>
    <mergeCell ref="C78:K78"/>
    <mergeCell ref="B81:K81"/>
    <mergeCell ref="B82:K82"/>
    <mergeCell ref="A83:A84"/>
    <mergeCell ref="B83:B84"/>
    <mergeCell ref="C83:K83"/>
    <mergeCell ref="C84:K84"/>
    <mergeCell ref="L112:L113"/>
    <mergeCell ref="A93:E93"/>
    <mergeCell ref="A95:E95"/>
    <mergeCell ref="A97:G97"/>
    <mergeCell ref="L100:L102"/>
    <mergeCell ref="B112:F113"/>
    <mergeCell ref="B87:K87"/>
    <mergeCell ref="B88:K88"/>
    <mergeCell ref="B89:K89"/>
    <mergeCell ref="A90:I90"/>
    <mergeCell ref="A100:H102"/>
    <mergeCell ref="I100:I102"/>
    <mergeCell ref="M148:N148"/>
    <mergeCell ref="C125:G126"/>
    <mergeCell ref="C127:G127"/>
    <mergeCell ref="I127:M127"/>
    <mergeCell ref="C131:G131"/>
    <mergeCell ref="J131:L131"/>
    <mergeCell ref="C137:G137"/>
    <mergeCell ref="A143:L143"/>
    <mergeCell ref="I137:M137"/>
    <mergeCell ref="A20:D20"/>
    <mergeCell ref="A22:L22"/>
    <mergeCell ref="A64:B65"/>
    <mergeCell ref="A62:K62"/>
    <mergeCell ref="B26:D26"/>
    <mergeCell ref="J37:L37"/>
    <mergeCell ref="H37:I38"/>
    <mergeCell ref="B36:G36"/>
    <mergeCell ref="B29:D29"/>
    <mergeCell ref="B42:D42"/>
  </mergeCells>
  <printOptions horizontalCentered="1"/>
  <pageMargins left="0" right="0" top="0.5511811023622047" bottom="0.8267716535433072" header="0.5118110236220472" footer="0.5118110236220472"/>
  <pageSetup fitToHeight="2" horizontalDpi="600" verticalDpi="600" orientation="portrait" paperSize="9" scale="54" r:id="rId3"/>
  <headerFooter alignWithMargins="0">
    <oddFooter>&amp;CStrona &amp;P</oddFooter>
  </headerFooter>
  <rowBreaks count="1" manualBreakCount="1">
    <brk id="6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pk9</dc:creator>
  <cp:keywords/>
  <dc:description/>
  <cp:lastModifiedBy>1</cp:lastModifiedBy>
  <cp:lastPrinted>2011-11-06T15:02:16Z</cp:lastPrinted>
  <dcterms:created xsi:type="dcterms:W3CDTF">2004-12-20T10:44:52Z</dcterms:created>
  <dcterms:modified xsi:type="dcterms:W3CDTF">2011-11-07T15:58:58Z</dcterms:modified>
  <cp:category/>
  <cp:version/>
  <cp:contentType/>
  <cp:contentStatus/>
</cp:coreProperties>
</file>